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ps812321\Documents\"/>
    </mc:Choice>
  </mc:AlternateContent>
  <xr:revisionPtr revIDLastSave="0" documentId="8_{4A353342-BA42-4466-BB5A-BC8EE4C9A466}" xr6:coauthVersionLast="45" xr6:coauthVersionMax="45" xr10:uidLastSave="{00000000-0000-0000-0000-000000000000}"/>
  <bookViews>
    <workbookView xWindow="-110" yWindow="-110" windowWidth="19420" windowHeight="10420" xr2:uid="{00000000-000D-0000-FFFF-FFFF00000000}"/>
  </bookViews>
  <sheets>
    <sheet name="Sales Breakout" sheetId="1" r:id="rId1"/>
  </sheets>
  <definedNames>
    <definedName name="CIQWBGuid" hidden="1">"b36b8e5c-5d00-458a-93d9-5fcb40abf0d9"</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43179.6349189815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1" l="1"/>
  <c r="C46" i="1"/>
  <c r="D46" i="1" s="1"/>
  <c r="B46" i="1"/>
  <c r="B25" i="1" s="1"/>
  <c r="B35" i="1" s="1"/>
  <c r="B39" i="1"/>
  <c r="B38" i="1"/>
  <c r="B37" i="1"/>
  <c r="B31" i="1"/>
  <c r="B30" i="1"/>
  <c r="B29" i="1"/>
  <c r="B28" i="1"/>
  <c r="B27" i="1"/>
  <c r="B21" i="1"/>
  <c r="B20" i="1"/>
  <c r="B19" i="1"/>
  <c r="B16" i="1"/>
  <c r="B15" i="1"/>
  <c r="B14" i="1"/>
  <c r="B13" i="1"/>
  <c r="B10" i="1"/>
  <c r="B9" i="1"/>
  <c r="B8" i="1"/>
  <c r="B6" i="1"/>
  <c r="C25" i="1" l="1"/>
  <c r="C35" i="1" s="1"/>
  <c r="C39" i="1"/>
  <c r="D25" i="1"/>
  <c r="D35" i="1" s="1"/>
  <c r="E46" i="1"/>
  <c r="C6" i="1"/>
  <c r="C27" i="1"/>
  <c r="D47" i="1"/>
  <c r="C16" i="1"/>
  <c r="C31" i="1"/>
  <c r="C20" i="1"/>
  <c r="C29" i="1"/>
  <c r="C28" i="1"/>
  <c r="C30" i="1"/>
  <c r="C10" i="1"/>
  <c r="C9" i="1" l="1"/>
  <c r="C38" i="1"/>
  <c r="C15" i="1"/>
  <c r="D39" i="1"/>
  <c r="D37" i="1"/>
  <c r="D30" i="1"/>
  <c r="D28" i="1"/>
  <c r="E47" i="1"/>
  <c r="D38" i="1"/>
  <c r="D31" i="1"/>
  <c r="D29" i="1"/>
  <c r="D27" i="1"/>
  <c r="C21" i="1"/>
  <c r="C19" i="1"/>
  <c r="C13" i="1"/>
  <c r="C37" i="1"/>
  <c r="C8" i="1"/>
  <c r="F46" i="1"/>
  <c r="E25" i="1"/>
  <c r="E35" i="1" s="1"/>
  <c r="C14" i="1"/>
  <c r="E39" i="1" l="1"/>
  <c r="E37" i="1"/>
  <c r="E30" i="1"/>
  <c r="E28" i="1"/>
  <c r="F47" i="1"/>
  <c r="E38" i="1"/>
  <c r="E31" i="1"/>
  <c r="E29" i="1"/>
  <c r="E27" i="1"/>
  <c r="G46" i="1"/>
  <c r="F25" i="1"/>
  <c r="F35" i="1" s="1"/>
  <c r="H46" i="1" l="1"/>
  <c r="G25" i="1"/>
  <c r="G35" i="1" s="1"/>
  <c r="G47" i="1"/>
  <c r="F38" i="1"/>
  <c r="F31" i="1"/>
  <c r="F29" i="1"/>
  <c r="F27" i="1"/>
  <c r="F39" i="1"/>
  <c r="F37" i="1"/>
  <c r="F30" i="1"/>
  <c r="F28" i="1"/>
  <c r="H47" i="1" l="1"/>
  <c r="G28" i="1"/>
  <c r="G38" i="1"/>
  <c r="G31" i="1"/>
  <c r="G29" i="1"/>
  <c r="G27" i="1"/>
  <c r="G37" i="1"/>
  <c r="G30" i="1"/>
  <c r="G39" i="1"/>
  <c r="I46" i="1"/>
  <c r="H25" i="1"/>
  <c r="H35" i="1" s="1"/>
  <c r="I47" i="1" l="1"/>
  <c r="H38" i="1"/>
  <c r="H31" i="1"/>
  <c r="H29" i="1"/>
  <c r="H27" i="1"/>
  <c r="H39" i="1"/>
  <c r="H37" i="1"/>
  <c r="H30" i="1"/>
  <c r="H28" i="1"/>
  <c r="J46" i="1"/>
  <c r="I25" i="1"/>
  <c r="I35" i="1" s="1"/>
  <c r="K46" i="1" l="1"/>
  <c r="J25" i="1"/>
  <c r="J35" i="1" s="1"/>
  <c r="I38" i="1"/>
  <c r="I31" i="1"/>
  <c r="I29" i="1"/>
  <c r="I27" i="1"/>
  <c r="I39" i="1"/>
  <c r="I37" i="1"/>
  <c r="I30" i="1"/>
  <c r="I28" i="1"/>
  <c r="J47" i="1"/>
  <c r="L46" i="1" l="1"/>
  <c r="K25" i="1"/>
  <c r="K35" i="1" s="1"/>
  <c r="J39" i="1"/>
  <c r="J37" i="1"/>
  <c r="J30" i="1"/>
  <c r="J28" i="1"/>
  <c r="K47" i="1"/>
  <c r="J38" i="1"/>
  <c r="J31" i="1"/>
  <c r="J29" i="1"/>
  <c r="J27" i="1"/>
  <c r="K27" i="1" l="1"/>
  <c r="K39" i="1"/>
  <c r="K37" i="1"/>
  <c r="K30" i="1"/>
  <c r="K28" i="1"/>
  <c r="K38" i="1"/>
  <c r="L47" i="1"/>
  <c r="K31" i="1"/>
  <c r="K29" i="1"/>
  <c r="L25" i="1"/>
  <c r="L35" i="1" s="1"/>
  <c r="M46" i="1"/>
  <c r="M25" i="1" s="1"/>
  <c r="M35" i="1" s="1"/>
  <c r="L39" i="1" l="1"/>
  <c r="L37" i="1"/>
  <c r="L30" i="1"/>
  <c r="L28" i="1"/>
  <c r="M47" i="1"/>
  <c r="L38" i="1"/>
  <c r="L31" i="1"/>
  <c r="L29" i="1"/>
  <c r="L27" i="1"/>
  <c r="M39" i="1" l="1"/>
  <c r="M37" i="1"/>
  <c r="M30" i="1"/>
  <c r="M28" i="1"/>
  <c r="M38" i="1"/>
  <c r="M31" i="1"/>
  <c r="M29" i="1"/>
  <c r="M27" i="1"/>
</calcChain>
</file>

<file path=xl/sharedStrings.xml><?xml version="1.0" encoding="utf-8"?>
<sst xmlns="http://schemas.openxmlformats.org/spreadsheetml/2006/main" count="69" uniqueCount="55">
  <si>
    <t>ON SEMICONDUCTOR CORPORATION AND SUBSIDIARIES</t>
  </si>
  <si>
    <t>UNAUDITED REVENUES SPLIT BY BUSINESS UNIT, GEOGRAPHY, DISTRIBUTION CHANNEL AND END MARKET</t>
  </si>
  <si>
    <t>Quarter Ended</t>
  </si>
  <si>
    <t>Business Unit Split</t>
  </si>
  <si>
    <t>Intelligent Sensing Group</t>
  </si>
  <si>
    <t>Advanced Solutions Group</t>
  </si>
  <si>
    <t>Power Solutions Group</t>
  </si>
  <si>
    <t>Geographic Split</t>
  </si>
  <si>
    <t>Americas</t>
  </si>
  <si>
    <t>Asia (excluding Japan)</t>
  </si>
  <si>
    <t>Europe</t>
  </si>
  <si>
    <t>Japan</t>
  </si>
  <si>
    <t>Distribution Split</t>
  </si>
  <si>
    <t>OEM</t>
  </si>
  <si>
    <t>Distributor</t>
  </si>
  <si>
    <t>EMSI</t>
  </si>
  <si>
    <r>
      <t xml:space="preserve">End Market Split </t>
    </r>
    <r>
      <rPr>
        <sz val="10"/>
        <rFont val="Arial"/>
        <family val="2"/>
      </rPr>
      <t>($M)</t>
    </r>
  </si>
  <si>
    <t>Automotive</t>
  </si>
  <si>
    <t>Computing</t>
  </si>
  <si>
    <t>Consumer</t>
  </si>
  <si>
    <t>Industrial/Medical/Mil-Aero</t>
  </si>
  <si>
    <t>Communications (incl wrls &amp; netw)</t>
  </si>
  <si>
    <t>Periodically, ON Semiconductor may revise its analysis of revenues by end-market in order to present a more refined view of revenues by such markets as the categorization of products by end-market can vary over time compared to those previously disclosed. Such reclassifications typically do not materially change the sizing of, or the underlying trends of results, within each end market.  Any revisions are reflected in the above end-market break out.</t>
  </si>
  <si>
    <t>Certain amounts may not total due to rounding of individual amounts.</t>
  </si>
  <si>
    <t>Asia</t>
  </si>
  <si>
    <t>DIST</t>
  </si>
  <si>
    <t>Computer</t>
  </si>
  <si>
    <t>Networking and Communications</t>
  </si>
  <si>
    <t>ISG</t>
  </si>
  <si>
    <t>ASG</t>
  </si>
  <si>
    <t>PSG</t>
  </si>
  <si>
    <t>Qtr</t>
  </si>
  <si>
    <t>Adjust #s in Red cells to match current quarter &amp; add CQ end date to lookup table below</t>
  </si>
  <si>
    <t xml:space="preserve"> June 29,           2018</t>
  </si>
  <si>
    <t xml:space="preserve"> March 30,           2018</t>
  </si>
  <si>
    <t xml:space="preserve"> December 31,           2017</t>
  </si>
  <si>
    <t xml:space="preserve"> September 29, 2017</t>
  </si>
  <si>
    <t xml:space="preserve"> June 30,           2017</t>
  </si>
  <si>
    <t>March 31,       2017</t>
  </si>
  <si>
    <t>December 30, 2016</t>
  </si>
  <si>
    <t>September 30, 2016</t>
  </si>
  <si>
    <t xml:space="preserve"> July 1,             2016</t>
  </si>
  <si>
    <t xml:space="preserve"> April 1,             2016</t>
  </si>
  <si>
    <t>December 31, 2015</t>
  </si>
  <si>
    <t>October 2,       2015</t>
  </si>
  <si>
    <t>September 28, 2018</t>
  </si>
  <si>
    <t>December 31,           2018</t>
  </si>
  <si>
    <t>March 29,           2019</t>
  </si>
  <si>
    <t>June 28,           2019</t>
  </si>
  <si>
    <t>September 27, 2019</t>
  </si>
  <si>
    <t>December 31, 2019</t>
  </si>
  <si>
    <t>April 3, 2020</t>
  </si>
  <si>
    <t>July 3, 2020</t>
  </si>
  <si>
    <t>October 2, 2020</t>
  </si>
  <si>
    <t>December 31,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</si>
</sst>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
    <numFmt numFmtId="165" formatCode="#,##0.0,,;\(#,##0.0,,\)"/>
    <numFmt numFmtId="166" formatCode="#,##0.0,,"/>
    <numFmt numFmtId="167" formatCode="0.0"/>
  </numFmts>
  <fonts count="7"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sz val="10"/>
      <color rgb="FFFF0000"/>
      <name val="Arial"/>
      <family val="2"/>
    </font>
    <font>
      <sz val="9"/>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3">
    <xf numFmtId="0" fontId="0" fillId="0" borderId="0"/>
    <xf numFmtId="9" fontId="2" fillId="0" borderId="0" applyFont="0" applyFill="0" applyBorder="0" applyAlignment="0" applyProtection="0"/>
    <xf numFmtId="43" fontId="1" fillId="0" borderId="0" applyFont="0" applyFill="0" applyBorder="0" applyAlignment="0" applyProtection="0"/>
  </cellStyleXfs>
  <cellXfs count="48">
    <xf numFmtId="0" fontId="0" fillId="0" borderId="0" xfId="0"/>
    <xf numFmtId="0" fontId="0" fillId="0" borderId="0" xfId="0" applyAlignment="1"/>
    <xf numFmtId="0" fontId="4" fillId="0" borderId="3" xfId="0" quotePrefix="1" applyNumberFormat="1" applyFont="1" applyBorder="1" applyAlignment="1">
      <alignment horizontal="center" wrapText="1"/>
    </xf>
    <xf numFmtId="0" fontId="3" fillId="2" borderId="4" xfId="0" applyFont="1" applyFill="1" applyBorder="1"/>
    <xf numFmtId="0" fontId="0" fillId="2" borderId="4" xfId="0" applyFill="1" applyBorder="1" applyAlignment="1">
      <alignment horizontal="center"/>
    </xf>
    <xf numFmtId="164" fontId="0" fillId="0" borderId="5" xfId="2" applyNumberFormat="1" applyFont="1" applyBorder="1" applyAlignment="1">
      <alignment horizontal="left"/>
    </xf>
    <xf numFmtId="9" fontId="0" fillId="0" borderId="5" xfId="1" applyFont="1" applyBorder="1" applyAlignment="1">
      <alignment horizontal="center"/>
    </xf>
    <xf numFmtId="164" fontId="2" fillId="2" borderId="5" xfId="2" applyNumberFormat="1" applyFont="1" applyFill="1" applyBorder="1" applyAlignment="1">
      <alignment horizontal="left"/>
    </xf>
    <xf numFmtId="9" fontId="2" fillId="2" borderId="5" xfId="1" applyFont="1" applyFill="1" applyBorder="1" applyAlignment="1">
      <alignment horizontal="center"/>
    </xf>
    <xf numFmtId="164" fontId="0" fillId="0" borderId="3" xfId="2" applyNumberFormat="1" applyFont="1" applyBorder="1" applyAlignment="1">
      <alignment horizontal="left"/>
    </xf>
    <xf numFmtId="0" fontId="0" fillId="0" borderId="1" xfId="0" applyFont="1" applyBorder="1"/>
    <xf numFmtId="0" fontId="0" fillId="0" borderId="6" xfId="0" applyBorder="1" applyAlignment="1">
      <alignment horizontal="center"/>
    </xf>
    <xf numFmtId="0" fontId="0" fillId="2" borderId="5" xfId="0" applyFill="1" applyBorder="1" applyAlignment="1">
      <alignment horizontal="center"/>
    </xf>
    <xf numFmtId="0" fontId="0" fillId="0" borderId="5" xfId="0" applyFont="1" applyBorder="1"/>
    <xf numFmtId="9" fontId="0" fillId="0" borderId="5" xfId="0" applyNumberFormat="1" applyBorder="1" applyAlignment="1">
      <alignment horizontal="center"/>
    </xf>
    <xf numFmtId="0" fontId="0" fillId="2" borderId="5" xfId="0" applyFont="1" applyFill="1" applyBorder="1"/>
    <xf numFmtId="9" fontId="0" fillId="2" borderId="5" xfId="0" applyNumberFormat="1" applyFill="1" applyBorder="1" applyAlignment="1">
      <alignment horizontal="center"/>
    </xf>
    <xf numFmtId="0" fontId="0" fillId="2" borderId="3" xfId="0" applyFont="1" applyFill="1" applyBorder="1"/>
    <xf numFmtId="0" fontId="0" fillId="0" borderId="7" xfId="0" applyFont="1" applyBorder="1"/>
    <xf numFmtId="165" fontId="3" fillId="2" borderId="4" xfId="0" applyNumberFormat="1" applyFont="1" applyFill="1" applyBorder="1"/>
    <xf numFmtId="165" fontId="0" fillId="0" borderId="5" xfId="0" applyNumberFormat="1" applyFont="1" applyBorder="1"/>
    <xf numFmtId="165" fontId="0" fillId="2" borderId="5" xfId="0" applyNumberFormat="1" applyFont="1" applyFill="1" applyBorder="1"/>
    <xf numFmtId="165" fontId="0" fillId="0" borderId="3" xfId="0" applyNumberFormat="1" applyFont="1" applyBorder="1"/>
    <xf numFmtId="9" fontId="0" fillId="0" borderId="3" xfId="0" applyNumberFormat="1" applyBorder="1" applyAlignment="1">
      <alignment horizontal="center"/>
    </xf>
    <xf numFmtId="0" fontId="0" fillId="0" borderId="0" xfId="0" applyFont="1"/>
    <xf numFmtId="0" fontId="5" fillId="0" borderId="0" xfId="0" applyFont="1"/>
    <xf numFmtId="9" fontId="6" fillId="0" borderId="0" xfId="1" applyFont="1" applyFill="1" applyBorder="1"/>
    <xf numFmtId="166" fontId="0" fillId="0" borderId="5" xfId="2" applyNumberFormat="1" applyFont="1" applyBorder="1" applyAlignment="1">
      <alignment horizontal="left"/>
    </xf>
    <xf numFmtId="166" fontId="0" fillId="0" borderId="5" xfId="2" applyNumberFormat="1" applyFont="1" applyBorder="1" applyAlignment="1">
      <alignment horizontal="center"/>
    </xf>
    <xf numFmtId="166" fontId="2" fillId="2" borderId="5" xfId="2" applyNumberFormat="1" applyFont="1" applyFill="1" applyBorder="1" applyAlignment="1">
      <alignment horizontal="left"/>
    </xf>
    <xf numFmtId="166" fontId="2" fillId="2" borderId="5" xfId="2" applyNumberFormat="1" applyFont="1" applyFill="1" applyBorder="1" applyAlignment="1">
      <alignment horizontal="center"/>
    </xf>
    <xf numFmtId="166" fontId="0" fillId="0" borderId="3" xfId="2" applyNumberFormat="1" applyFont="1" applyBorder="1" applyAlignment="1">
      <alignment horizontal="left"/>
    </xf>
    <xf numFmtId="166" fontId="0" fillId="0" borderId="3" xfId="2" applyNumberFormat="1" applyFont="1" applyBorder="1" applyAlignment="1">
      <alignment horizontal="center"/>
    </xf>
    <xf numFmtId="166" fontId="0" fillId="0" borderId="0" xfId="0" applyNumberFormat="1"/>
    <xf numFmtId="164" fontId="0" fillId="2" borderId="5" xfId="2" applyNumberFormat="1" applyFont="1" applyFill="1" applyBorder="1" applyAlignment="1">
      <alignment horizontal="left"/>
    </xf>
    <xf numFmtId="0" fontId="5" fillId="3" borderId="0" xfId="0" applyFont="1" applyFill="1"/>
    <xf numFmtId="167" fontId="0" fillId="0" borderId="0" xfId="0" applyNumberFormat="1"/>
    <xf numFmtId="166" fontId="0" fillId="2" borderId="5" xfId="2" applyNumberFormat="1" applyFont="1" applyFill="1" applyBorder="1" applyAlignment="1">
      <alignment horizontal="left"/>
    </xf>
    <xf numFmtId="0" fontId="0" fillId="3" borderId="0" xfId="0" applyFill="1"/>
    <xf numFmtId="0" fontId="0" fillId="0" borderId="0" xfId="0" quotePrefix="1"/>
    <xf numFmtId="0" fontId="0" fillId="0" borderId="0" xfId="0" applyAlignment="1">
      <alignment wrapText="1"/>
    </xf>
    <xf numFmtId="0" fontId="0" fillId="0" borderId="0" xfId="0" applyFont="1" applyAlignment="1">
      <alignment wrapText="1"/>
    </xf>
    <xf numFmtId="0" fontId="3" fillId="0" borderId="0" xfId="0" applyFont="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6" xfId="0" applyFont="1" applyFill="1" applyBorder="1" applyAlignment="1">
      <alignment horizontal="center"/>
    </xf>
    <xf numFmtId="0" fontId="0" fillId="0" borderId="0" xfId="0" applyAlignment="1">
      <alignment vertical="top" wrapText="1"/>
    </xf>
    <xf numFmtId="0" fontId="0" fillId="0" borderId="0" xfId="0" applyFont="1" applyAlignment="1">
      <alignment vertical="top" wrapText="1"/>
    </xf>
  </cellXfs>
  <cellStyles count="3">
    <cellStyle name="Comma 2 3" xfId="2" xr:uid="{00000000-0005-0000-0000-00000000000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xdr:rowOff>
    </xdr:from>
    <xdr:to>
      <xdr:col>0</xdr:col>
      <xdr:colOff>784860</xdr:colOff>
      <xdr:row>4</xdr:row>
      <xdr:rowOff>106680</xdr:rowOff>
    </xdr:to>
    <xdr:pic>
      <xdr:nvPicPr>
        <xdr:cNvPr id="2" name="Picture 10" descr="ONVert-3DShadow-L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784860" cy="810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3CC"/>
    <pageSetUpPr fitToPage="1"/>
  </sheetPr>
  <dimension ref="A1:T96"/>
  <sheetViews>
    <sheetView showGridLines="0" tabSelected="1" zoomScale="80" zoomScaleNormal="80" workbookViewId="0">
      <selection activeCell="E12" sqref="E12"/>
    </sheetView>
  </sheetViews>
  <sheetFormatPr defaultRowHeight="12.5" x14ac:dyDescent="0.25"/>
  <cols>
    <col min="1" max="1" width="35" bestFit="1" customWidth="1"/>
    <col min="2" max="2" width="11.81640625" customWidth="1"/>
    <col min="3" max="3" width="12.54296875" customWidth="1"/>
    <col min="4" max="4" width="14.81640625" customWidth="1"/>
    <col min="5" max="5" width="16.26953125" customWidth="1"/>
    <col min="6" max="8" width="14.81640625" customWidth="1"/>
    <col min="9" max="9" width="16.81640625" customWidth="1"/>
    <col min="10" max="13" width="14.81640625" customWidth="1"/>
    <col min="257" max="257" width="35" bestFit="1" customWidth="1"/>
    <col min="258" max="258" width="16.453125" customWidth="1"/>
    <col min="259" max="259" width="15" customWidth="1"/>
    <col min="260" max="260" width="14.7265625" customWidth="1"/>
    <col min="261" max="261" width="15.54296875" customWidth="1"/>
    <col min="262" max="263" width="14.7265625" customWidth="1"/>
    <col min="264" max="264" width="15.7265625" bestFit="1" customWidth="1"/>
    <col min="265" max="265" width="15.54296875" customWidth="1"/>
    <col min="266" max="266" width="17.453125" customWidth="1"/>
    <col min="267" max="267" width="14.81640625" bestFit="1" customWidth="1"/>
    <col min="268" max="268" width="15.7265625" bestFit="1" customWidth="1"/>
    <col min="269" max="269" width="15.54296875" customWidth="1"/>
    <col min="513" max="513" width="35" bestFit="1" customWidth="1"/>
    <col min="514" max="514" width="16.453125" customWidth="1"/>
    <col min="515" max="515" width="15" customWidth="1"/>
    <col min="516" max="516" width="14.7265625" customWidth="1"/>
    <col min="517" max="517" width="15.54296875" customWidth="1"/>
    <col min="518" max="519" width="14.7265625" customWidth="1"/>
    <col min="520" max="520" width="15.7265625" bestFit="1" customWidth="1"/>
    <col min="521" max="521" width="15.54296875" customWidth="1"/>
    <col min="522" max="522" width="17.453125" customWidth="1"/>
    <col min="523" max="523" width="14.81640625" bestFit="1" customWidth="1"/>
    <col min="524" max="524" width="15.7265625" bestFit="1" customWidth="1"/>
    <col min="525" max="525" width="15.54296875" customWidth="1"/>
    <col min="769" max="769" width="35" bestFit="1" customWidth="1"/>
    <col min="770" max="770" width="16.453125" customWidth="1"/>
    <col min="771" max="771" width="15" customWidth="1"/>
    <col min="772" max="772" width="14.7265625" customWidth="1"/>
    <col min="773" max="773" width="15.54296875" customWidth="1"/>
    <col min="774" max="775" width="14.7265625" customWidth="1"/>
    <col min="776" max="776" width="15.7265625" bestFit="1" customWidth="1"/>
    <col min="777" max="777" width="15.54296875" customWidth="1"/>
    <col min="778" max="778" width="17.453125" customWidth="1"/>
    <col min="779" max="779" width="14.81640625" bestFit="1" customWidth="1"/>
    <col min="780" max="780" width="15.7265625" bestFit="1" customWidth="1"/>
    <col min="781" max="781" width="15.54296875" customWidth="1"/>
    <col min="1025" max="1025" width="35" bestFit="1" customWidth="1"/>
    <col min="1026" max="1026" width="16.453125" customWidth="1"/>
    <col min="1027" max="1027" width="15" customWidth="1"/>
    <col min="1028" max="1028" width="14.7265625" customWidth="1"/>
    <col min="1029" max="1029" width="15.54296875" customWidth="1"/>
    <col min="1030" max="1031" width="14.7265625" customWidth="1"/>
    <col min="1032" max="1032" width="15.7265625" bestFit="1" customWidth="1"/>
    <col min="1033" max="1033" width="15.54296875" customWidth="1"/>
    <col min="1034" max="1034" width="17.453125" customWidth="1"/>
    <col min="1035" max="1035" width="14.81640625" bestFit="1" customWidth="1"/>
    <col min="1036" max="1036" width="15.7265625" bestFit="1" customWidth="1"/>
    <col min="1037" max="1037" width="15.54296875" customWidth="1"/>
    <col min="1281" max="1281" width="35" bestFit="1" customWidth="1"/>
    <col min="1282" max="1282" width="16.453125" customWidth="1"/>
    <col min="1283" max="1283" width="15" customWidth="1"/>
    <col min="1284" max="1284" width="14.7265625" customWidth="1"/>
    <col min="1285" max="1285" width="15.54296875" customWidth="1"/>
    <col min="1286" max="1287" width="14.7265625" customWidth="1"/>
    <col min="1288" max="1288" width="15.7265625" bestFit="1" customWidth="1"/>
    <col min="1289" max="1289" width="15.54296875" customWidth="1"/>
    <col min="1290" max="1290" width="17.453125" customWidth="1"/>
    <col min="1291" max="1291" width="14.81640625" bestFit="1" customWidth="1"/>
    <col min="1292" max="1292" width="15.7265625" bestFit="1" customWidth="1"/>
    <col min="1293" max="1293" width="15.54296875" customWidth="1"/>
    <col min="1537" max="1537" width="35" bestFit="1" customWidth="1"/>
    <col min="1538" max="1538" width="16.453125" customWidth="1"/>
    <col min="1539" max="1539" width="15" customWidth="1"/>
    <col min="1540" max="1540" width="14.7265625" customWidth="1"/>
    <col min="1541" max="1541" width="15.54296875" customWidth="1"/>
    <col min="1542" max="1543" width="14.7265625" customWidth="1"/>
    <col min="1544" max="1544" width="15.7265625" bestFit="1" customWidth="1"/>
    <col min="1545" max="1545" width="15.54296875" customWidth="1"/>
    <col min="1546" max="1546" width="17.453125" customWidth="1"/>
    <col min="1547" max="1547" width="14.81640625" bestFit="1" customWidth="1"/>
    <col min="1548" max="1548" width="15.7265625" bestFit="1" customWidth="1"/>
    <col min="1549" max="1549" width="15.54296875" customWidth="1"/>
    <col min="1793" max="1793" width="35" bestFit="1" customWidth="1"/>
    <col min="1794" max="1794" width="16.453125" customWidth="1"/>
    <col min="1795" max="1795" width="15" customWidth="1"/>
    <col min="1796" max="1796" width="14.7265625" customWidth="1"/>
    <col min="1797" max="1797" width="15.54296875" customWidth="1"/>
    <col min="1798" max="1799" width="14.7265625" customWidth="1"/>
    <col min="1800" max="1800" width="15.7265625" bestFit="1" customWidth="1"/>
    <col min="1801" max="1801" width="15.54296875" customWidth="1"/>
    <col min="1802" max="1802" width="17.453125" customWidth="1"/>
    <col min="1803" max="1803" width="14.81640625" bestFit="1" customWidth="1"/>
    <col min="1804" max="1804" width="15.7265625" bestFit="1" customWidth="1"/>
    <col min="1805" max="1805" width="15.54296875" customWidth="1"/>
    <col min="2049" max="2049" width="35" bestFit="1" customWidth="1"/>
    <col min="2050" max="2050" width="16.453125" customWidth="1"/>
    <col min="2051" max="2051" width="15" customWidth="1"/>
    <col min="2052" max="2052" width="14.7265625" customWidth="1"/>
    <col min="2053" max="2053" width="15.54296875" customWidth="1"/>
    <col min="2054" max="2055" width="14.7265625" customWidth="1"/>
    <col min="2056" max="2056" width="15.7265625" bestFit="1" customWidth="1"/>
    <col min="2057" max="2057" width="15.54296875" customWidth="1"/>
    <col min="2058" max="2058" width="17.453125" customWidth="1"/>
    <col min="2059" max="2059" width="14.81640625" bestFit="1" customWidth="1"/>
    <col min="2060" max="2060" width="15.7265625" bestFit="1" customWidth="1"/>
    <col min="2061" max="2061" width="15.54296875" customWidth="1"/>
    <col min="2305" max="2305" width="35" bestFit="1" customWidth="1"/>
    <col min="2306" max="2306" width="16.453125" customWidth="1"/>
    <col min="2307" max="2307" width="15" customWidth="1"/>
    <col min="2308" max="2308" width="14.7265625" customWidth="1"/>
    <col min="2309" max="2309" width="15.54296875" customWidth="1"/>
    <col min="2310" max="2311" width="14.7265625" customWidth="1"/>
    <col min="2312" max="2312" width="15.7265625" bestFit="1" customWidth="1"/>
    <col min="2313" max="2313" width="15.54296875" customWidth="1"/>
    <col min="2314" max="2314" width="17.453125" customWidth="1"/>
    <col min="2315" max="2315" width="14.81640625" bestFit="1" customWidth="1"/>
    <col min="2316" max="2316" width="15.7265625" bestFit="1" customWidth="1"/>
    <col min="2317" max="2317" width="15.54296875" customWidth="1"/>
    <col min="2561" max="2561" width="35" bestFit="1" customWidth="1"/>
    <col min="2562" max="2562" width="16.453125" customWidth="1"/>
    <col min="2563" max="2563" width="15" customWidth="1"/>
    <col min="2564" max="2564" width="14.7265625" customWidth="1"/>
    <col min="2565" max="2565" width="15.54296875" customWidth="1"/>
    <col min="2566" max="2567" width="14.7265625" customWidth="1"/>
    <col min="2568" max="2568" width="15.7265625" bestFit="1" customWidth="1"/>
    <col min="2569" max="2569" width="15.54296875" customWidth="1"/>
    <col min="2570" max="2570" width="17.453125" customWidth="1"/>
    <col min="2571" max="2571" width="14.81640625" bestFit="1" customWidth="1"/>
    <col min="2572" max="2572" width="15.7265625" bestFit="1" customWidth="1"/>
    <col min="2573" max="2573" width="15.54296875" customWidth="1"/>
    <col min="2817" max="2817" width="35" bestFit="1" customWidth="1"/>
    <col min="2818" max="2818" width="16.453125" customWidth="1"/>
    <col min="2819" max="2819" width="15" customWidth="1"/>
    <col min="2820" max="2820" width="14.7265625" customWidth="1"/>
    <col min="2821" max="2821" width="15.54296875" customWidth="1"/>
    <col min="2822" max="2823" width="14.7265625" customWidth="1"/>
    <col min="2824" max="2824" width="15.7265625" bestFit="1" customWidth="1"/>
    <col min="2825" max="2825" width="15.54296875" customWidth="1"/>
    <col min="2826" max="2826" width="17.453125" customWidth="1"/>
    <col min="2827" max="2827" width="14.81640625" bestFit="1" customWidth="1"/>
    <col min="2828" max="2828" width="15.7265625" bestFit="1" customWidth="1"/>
    <col min="2829" max="2829" width="15.54296875" customWidth="1"/>
    <col min="3073" max="3073" width="35" bestFit="1" customWidth="1"/>
    <col min="3074" max="3074" width="16.453125" customWidth="1"/>
    <col min="3075" max="3075" width="15" customWidth="1"/>
    <col min="3076" max="3076" width="14.7265625" customWidth="1"/>
    <col min="3077" max="3077" width="15.54296875" customWidth="1"/>
    <col min="3078" max="3079" width="14.7265625" customWidth="1"/>
    <col min="3080" max="3080" width="15.7265625" bestFit="1" customWidth="1"/>
    <col min="3081" max="3081" width="15.54296875" customWidth="1"/>
    <col min="3082" max="3082" width="17.453125" customWidth="1"/>
    <col min="3083" max="3083" width="14.81640625" bestFit="1" customWidth="1"/>
    <col min="3084" max="3084" width="15.7265625" bestFit="1" customWidth="1"/>
    <col min="3085" max="3085" width="15.54296875" customWidth="1"/>
    <col min="3329" max="3329" width="35" bestFit="1" customWidth="1"/>
    <col min="3330" max="3330" width="16.453125" customWidth="1"/>
    <col min="3331" max="3331" width="15" customWidth="1"/>
    <col min="3332" max="3332" width="14.7265625" customWidth="1"/>
    <col min="3333" max="3333" width="15.54296875" customWidth="1"/>
    <col min="3334" max="3335" width="14.7265625" customWidth="1"/>
    <col min="3336" max="3336" width="15.7265625" bestFit="1" customWidth="1"/>
    <col min="3337" max="3337" width="15.54296875" customWidth="1"/>
    <col min="3338" max="3338" width="17.453125" customWidth="1"/>
    <col min="3339" max="3339" width="14.81640625" bestFit="1" customWidth="1"/>
    <col min="3340" max="3340" width="15.7265625" bestFit="1" customWidth="1"/>
    <col min="3341" max="3341" width="15.54296875" customWidth="1"/>
    <col min="3585" max="3585" width="35" bestFit="1" customWidth="1"/>
    <col min="3586" max="3586" width="16.453125" customWidth="1"/>
    <col min="3587" max="3587" width="15" customWidth="1"/>
    <col min="3588" max="3588" width="14.7265625" customWidth="1"/>
    <col min="3589" max="3589" width="15.54296875" customWidth="1"/>
    <col min="3590" max="3591" width="14.7265625" customWidth="1"/>
    <col min="3592" max="3592" width="15.7265625" bestFit="1" customWidth="1"/>
    <col min="3593" max="3593" width="15.54296875" customWidth="1"/>
    <col min="3594" max="3594" width="17.453125" customWidth="1"/>
    <col min="3595" max="3595" width="14.81640625" bestFit="1" customWidth="1"/>
    <col min="3596" max="3596" width="15.7265625" bestFit="1" customWidth="1"/>
    <col min="3597" max="3597" width="15.54296875" customWidth="1"/>
    <col min="3841" max="3841" width="35" bestFit="1" customWidth="1"/>
    <col min="3842" max="3842" width="16.453125" customWidth="1"/>
    <col min="3843" max="3843" width="15" customWidth="1"/>
    <col min="3844" max="3844" width="14.7265625" customWidth="1"/>
    <col min="3845" max="3845" width="15.54296875" customWidth="1"/>
    <col min="3846" max="3847" width="14.7265625" customWidth="1"/>
    <col min="3848" max="3848" width="15.7265625" bestFit="1" customWidth="1"/>
    <col min="3849" max="3849" width="15.54296875" customWidth="1"/>
    <col min="3850" max="3850" width="17.453125" customWidth="1"/>
    <col min="3851" max="3851" width="14.81640625" bestFit="1" customWidth="1"/>
    <col min="3852" max="3852" width="15.7265625" bestFit="1" customWidth="1"/>
    <col min="3853" max="3853" width="15.54296875" customWidth="1"/>
    <col min="4097" max="4097" width="35" bestFit="1" customWidth="1"/>
    <col min="4098" max="4098" width="16.453125" customWidth="1"/>
    <col min="4099" max="4099" width="15" customWidth="1"/>
    <col min="4100" max="4100" width="14.7265625" customWidth="1"/>
    <col min="4101" max="4101" width="15.54296875" customWidth="1"/>
    <col min="4102" max="4103" width="14.7265625" customWidth="1"/>
    <col min="4104" max="4104" width="15.7265625" bestFit="1" customWidth="1"/>
    <col min="4105" max="4105" width="15.54296875" customWidth="1"/>
    <col min="4106" max="4106" width="17.453125" customWidth="1"/>
    <col min="4107" max="4107" width="14.81640625" bestFit="1" customWidth="1"/>
    <col min="4108" max="4108" width="15.7265625" bestFit="1" customWidth="1"/>
    <col min="4109" max="4109" width="15.54296875" customWidth="1"/>
    <col min="4353" max="4353" width="35" bestFit="1" customWidth="1"/>
    <col min="4354" max="4354" width="16.453125" customWidth="1"/>
    <col min="4355" max="4355" width="15" customWidth="1"/>
    <col min="4356" max="4356" width="14.7265625" customWidth="1"/>
    <col min="4357" max="4357" width="15.54296875" customWidth="1"/>
    <col min="4358" max="4359" width="14.7265625" customWidth="1"/>
    <col min="4360" max="4360" width="15.7265625" bestFit="1" customWidth="1"/>
    <col min="4361" max="4361" width="15.54296875" customWidth="1"/>
    <col min="4362" max="4362" width="17.453125" customWidth="1"/>
    <col min="4363" max="4363" width="14.81640625" bestFit="1" customWidth="1"/>
    <col min="4364" max="4364" width="15.7265625" bestFit="1" customWidth="1"/>
    <col min="4365" max="4365" width="15.54296875" customWidth="1"/>
    <col min="4609" max="4609" width="35" bestFit="1" customWidth="1"/>
    <col min="4610" max="4610" width="16.453125" customWidth="1"/>
    <col min="4611" max="4611" width="15" customWidth="1"/>
    <col min="4612" max="4612" width="14.7265625" customWidth="1"/>
    <col min="4613" max="4613" width="15.54296875" customWidth="1"/>
    <col min="4614" max="4615" width="14.7265625" customWidth="1"/>
    <col min="4616" max="4616" width="15.7265625" bestFit="1" customWidth="1"/>
    <col min="4617" max="4617" width="15.54296875" customWidth="1"/>
    <col min="4618" max="4618" width="17.453125" customWidth="1"/>
    <col min="4619" max="4619" width="14.81640625" bestFit="1" customWidth="1"/>
    <col min="4620" max="4620" width="15.7265625" bestFit="1" customWidth="1"/>
    <col min="4621" max="4621" width="15.54296875" customWidth="1"/>
    <col min="4865" max="4865" width="35" bestFit="1" customWidth="1"/>
    <col min="4866" max="4866" width="16.453125" customWidth="1"/>
    <col min="4867" max="4867" width="15" customWidth="1"/>
    <col min="4868" max="4868" width="14.7265625" customWidth="1"/>
    <col min="4869" max="4869" width="15.54296875" customWidth="1"/>
    <col min="4870" max="4871" width="14.7265625" customWidth="1"/>
    <col min="4872" max="4872" width="15.7265625" bestFit="1" customWidth="1"/>
    <col min="4873" max="4873" width="15.54296875" customWidth="1"/>
    <col min="4874" max="4874" width="17.453125" customWidth="1"/>
    <col min="4875" max="4875" width="14.81640625" bestFit="1" customWidth="1"/>
    <col min="4876" max="4876" width="15.7265625" bestFit="1" customWidth="1"/>
    <col min="4877" max="4877" width="15.54296875" customWidth="1"/>
    <col min="5121" max="5121" width="35" bestFit="1" customWidth="1"/>
    <col min="5122" max="5122" width="16.453125" customWidth="1"/>
    <col min="5123" max="5123" width="15" customWidth="1"/>
    <col min="5124" max="5124" width="14.7265625" customWidth="1"/>
    <col min="5125" max="5125" width="15.54296875" customWidth="1"/>
    <col min="5126" max="5127" width="14.7265625" customWidth="1"/>
    <col min="5128" max="5128" width="15.7265625" bestFit="1" customWidth="1"/>
    <col min="5129" max="5129" width="15.54296875" customWidth="1"/>
    <col min="5130" max="5130" width="17.453125" customWidth="1"/>
    <col min="5131" max="5131" width="14.81640625" bestFit="1" customWidth="1"/>
    <col min="5132" max="5132" width="15.7265625" bestFit="1" customWidth="1"/>
    <col min="5133" max="5133" width="15.54296875" customWidth="1"/>
    <col min="5377" max="5377" width="35" bestFit="1" customWidth="1"/>
    <col min="5378" max="5378" width="16.453125" customWidth="1"/>
    <col min="5379" max="5379" width="15" customWidth="1"/>
    <col min="5380" max="5380" width="14.7265625" customWidth="1"/>
    <col min="5381" max="5381" width="15.54296875" customWidth="1"/>
    <col min="5382" max="5383" width="14.7265625" customWidth="1"/>
    <col min="5384" max="5384" width="15.7265625" bestFit="1" customWidth="1"/>
    <col min="5385" max="5385" width="15.54296875" customWidth="1"/>
    <col min="5386" max="5386" width="17.453125" customWidth="1"/>
    <col min="5387" max="5387" width="14.81640625" bestFit="1" customWidth="1"/>
    <col min="5388" max="5388" width="15.7265625" bestFit="1" customWidth="1"/>
    <col min="5389" max="5389" width="15.54296875" customWidth="1"/>
    <col min="5633" max="5633" width="35" bestFit="1" customWidth="1"/>
    <col min="5634" max="5634" width="16.453125" customWidth="1"/>
    <col min="5635" max="5635" width="15" customWidth="1"/>
    <col min="5636" max="5636" width="14.7265625" customWidth="1"/>
    <col min="5637" max="5637" width="15.54296875" customWidth="1"/>
    <col min="5638" max="5639" width="14.7265625" customWidth="1"/>
    <col min="5640" max="5640" width="15.7265625" bestFit="1" customWidth="1"/>
    <col min="5641" max="5641" width="15.54296875" customWidth="1"/>
    <col min="5642" max="5642" width="17.453125" customWidth="1"/>
    <col min="5643" max="5643" width="14.81640625" bestFit="1" customWidth="1"/>
    <col min="5644" max="5644" width="15.7265625" bestFit="1" customWidth="1"/>
    <col min="5645" max="5645" width="15.54296875" customWidth="1"/>
    <col min="5889" max="5889" width="35" bestFit="1" customWidth="1"/>
    <col min="5890" max="5890" width="16.453125" customWidth="1"/>
    <col min="5891" max="5891" width="15" customWidth="1"/>
    <col min="5892" max="5892" width="14.7265625" customWidth="1"/>
    <col min="5893" max="5893" width="15.54296875" customWidth="1"/>
    <col min="5894" max="5895" width="14.7265625" customWidth="1"/>
    <col min="5896" max="5896" width="15.7265625" bestFit="1" customWidth="1"/>
    <col min="5897" max="5897" width="15.54296875" customWidth="1"/>
    <col min="5898" max="5898" width="17.453125" customWidth="1"/>
    <col min="5899" max="5899" width="14.81640625" bestFit="1" customWidth="1"/>
    <col min="5900" max="5900" width="15.7265625" bestFit="1" customWidth="1"/>
    <col min="5901" max="5901" width="15.54296875" customWidth="1"/>
    <col min="6145" max="6145" width="35" bestFit="1" customWidth="1"/>
    <col min="6146" max="6146" width="16.453125" customWidth="1"/>
    <col min="6147" max="6147" width="15" customWidth="1"/>
    <col min="6148" max="6148" width="14.7265625" customWidth="1"/>
    <col min="6149" max="6149" width="15.54296875" customWidth="1"/>
    <col min="6150" max="6151" width="14.7265625" customWidth="1"/>
    <col min="6152" max="6152" width="15.7265625" bestFit="1" customWidth="1"/>
    <col min="6153" max="6153" width="15.54296875" customWidth="1"/>
    <col min="6154" max="6154" width="17.453125" customWidth="1"/>
    <col min="6155" max="6155" width="14.81640625" bestFit="1" customWidth="1"/>
    <col min="6156" max="6156" width="15.7265625" bestFit="1" customWidth="1"/>
    <col min="6157" max="6157" width="15.54296875" customWidth="1"/>
    <col min="6401" max="6401" width="35" bestFit="1" customWidth="1"/>
    <col min="6402" max="6402" width="16.453125" customWidth="1"/>
    <col min="6403" max="6403" width="15" customWidth="1"/>
    <col min="6404" max="6404" width="14.7265625" customWidth="1"/>
    <col min="6405" max="6405" width="15.54296875" customWidth="1"/>
    <col min="6406" max="6407" width="14.7265625" customWidth="1"/>
    <col min="6408" max="6408" width="15.7265625" bestFit="1" customWidth="1"/>
    <col min="6409" max="6409" width="15.54296875" customWidth="1"/>
    <col min="6410" max="6410" width="17.453125" customWidth="1"/>
    <col min="6411" max="6411" width="14.81640625" bestFit="1" customWidth="1"/>
    <col min="6412" max="6412" width="15.7265625" bestFit="1" customWidth="1"/>
    <col min="6413" max="6413" width="15.54296875" customWidth="1"/>
    <col min="6657" max="6657" width="35" bestFit="1" customWidth="1"/>
    <col min="6658" max="6658" width="16.453125" customWidth="1"/>
    <col min="6659" max="6659" width="15" customWidth="1"/>
    <col min="6660" max="6660" width="14.7265625" customWidth="1"/>
    <col min="6661" max="6661" width="15.54296875" customWidth="1"/>
    <col min="6662" max="6663" width="14.7265625" customWidth="1"/>
    <col min="6664" max="6664" width="15.7265625" bestFit="1" customWidth="1"/>
    <col min="6665" max="6665" width="15.54296875" customWidth="1"/>
    <col min="6666" max="6666" width="17.453125" customWidth="1"/>
    <col min="6667" max="6667" width="14.81640625" bestFit="1" customWidth="1"/>
    <col min="6668" max="6668" width="15.7265625" bestFit="1" customWidth="1"/>
    <col min="6669" max="6669" width="15.54296875" customWidth="1"/>
    <col min="6913" max="6913" width="35" bestFit="1" customWidth="1"/>
    <col min="6914" max="6914" width="16.453125" customWidth="1"/>
    <col min="6915" max="6915" width="15" customWidth="1"/>
    <col min="6916" max="6916" width="14.7265625" customWidth="1"/>
    <col min="6917" max="6917" width="15.54296875" customWidth="1"/>
    <col min="6918" max="6919" width="14.7265625" customWidth="1"/>
    <col min="6920" max="6920" width="15.7265625" bestFit="1" customWidth="1"/>
    <col min="6921" max="6921" width="15.54296875" customWidth="1"/>
    <col min="6922" max="6922" width="17.453125" customWidth="1"/>
    <col min="6923" max="6923" width="14.81640625" bestFit="1" customWidth="1"/>
    <col min="6924" max="6924" width="15.7265625" bestFit="1" customWidth="1"/>
    <col min="6925" max="6925" width="15.54296875" customWidth="1"/>
    <col min="7169" max="7169" width="35" bestFit="1" customWidth="1"/>
    <col min="7170" max="7170" width="16.453125" customWidth="1"/>
    <col min="7171" max="7171" width="15" customWidth="1"/>
    <col min="7172" max="7172" width="14.7265625" customWidth="1"/>
    <col min="7173" max="7173" width="15.54296875" customWidth="1"/>
    <col min="7174" max="7175" width="14.7265625" customWidth="1"/>
    <col min="7176" max="7176" width="15.7265625" bestFit="1" customWidth="1"/>
    <col min="7177" max="7177" width="15.54296875" customWidth="1"/>
    <col min="7178" max="7178" width="17.453125" customWidth="1"/>
    <col min="7179" max="7179" width="14.81640625" bestFit="1" customWidth="1"/>
    <col min="7180" max="7180" width="15.7265625" bestFit="1" customWidth="1"/>
    <col min="7181" max="7181" width="15.54296875" customWidth="1"/>
    <col min="7425" max="7425" width="35" bestFit="1" customWidth="1"/>
    <col min="7426" max="7426" width="16.453125" customWidth="1"/>
    <col min="7427" max="7427" width="15" customWidth="1"/>
    <col min="7428" max="7428" width="14.7265625" customWidth="1"/>
    <col min="7429" max="7429" width="15.54296875" customWidth="1"/>
    <col min="7430" max="7431" width="14.7265625" customWidth="1"/>
    <col min="7432" max="7432" width="15.7265625" bestFit="1" customWidth="1"/>
    <col min="7433" max="7433" width="15.54296875" customWidth="1"/>
    <col min="7434" max="7434" width="17.453125" customWidth="1"/>
    <col min="7435" max="7435" width="14.81640625" bestFit="1" customWidth="1"/>
    <col min="7436" max="7436" width="15.7265625" bestFit="1" customWidth="1"/>
    <col min="7437" max="7437" width="15.54296875" customWidth="1"/>
    <col min="7681" max="7681" width="35" bestFit="1" customWidth="1"/>
    <col min="7682" max="7682" width="16.453125" customWidth="1"/>
    <col min="7683" max="7683" width="15" customWidth="1"/>
    <col min="7684" max="7684" width="14.7265625" customWidth="1"/>
    <col min="7685" max="7685" width="15.54296875" customWidth="1"/>
    <col min="7686" max="7687" width="14.7265625" customWidth="1"/>
    <col min="7688" max="7688" width="15.7265625" bestFit="1" customWidth="1"/>
    <col min="7689" max="7689" width="15.54296875" customWidth="1"/>
    <col min="7690" max="7690" width="17.453125" customWidth="1"/>
    <col min="7691" max="7691" width="14.81640625" bestFit="1" customWidth="1"/>
    <col min="7692" max="7692" width="15.7265625" bestFit="1" customWidth="1"/>
    <col min="7693" max="7693" width="15.54296875" customWidth="1"/>
    <col min="7937" max="7937" width="35" bestFit="1" customWidth="1"/>
    <col min="7938" max="7938" width="16.453125" customWidth="1"/>
    <col min="7939" max="7939" width="15" customWidth="1"/>
    <col min="7940" max="7940" width="14.7265625" customWidth="1"/>
    <col min="7941" max="7941" width="15.54296875" customWidth="1"/>
    <col min="7942" max="7943" width="14.7265625" customWidth="1"/>
    <col min="7944" max="7944" width="15.7265625" bestFit="1" customWidth="1"/>
    <col min="7945" max="7945" width="15.54296875" customWidth="1"/>
    <col min="7946" max="7946" width="17.453125" customWidth="1"/>
    <col min="7947" max="7947" width="14.81640625" bestFit="1" customWidth="1"/>
    <col min="7948" max="7948" width="15.7265625" bestFit="1" customWidth="1"/>
    <col min="7949" max="7949" width="15.54296875" customWidth="1"/>
    <col min="8193" max="8193" width="35" bestFit="1" customWidth="1"/>
    <col min="8194" max="8194" width="16.453125" customWidth="1"/>
    <col min="8195" max="8195" width="15" customWidth="1"/>
    <col min="8196" max="8196" width="14.7265625" customWidth="1"/>
    <col min="8197" max="8197" width="15.54296875" customWidth="1"/>
    <col min="8198" max="8199" width="14.7265625" customWidth="1"/>
    <col min="8200" max="8200" width="15.7265625" bestFit="1" customWidth="1"/>
    <col min="8201" max="8201" width="15.54296875" customWidth="1"/>
    <col min="8202" max="8202" width="17.453125" customWidth="1"/>
    <col min="8203" max="8203" width="14.81640625" bestFit="1" customWidth="1"/>
    <col min="8204" max="8204" width="15.7265625" bestFit="1" customWidth="1"/>
    <col min="8205" max="8205" width="15.54296875" customWidth="1"/>
    <col min="8449" max="8449" width="35" bestFit="1" customWidth="1"/>
    <col min="8450" max="8450" width="16.453125" customWidth="1"/>
    <col min="8451" max="8451" width="15" customWidth="1"/>
    <col min="8452" max="8452" width="14.7265625" customWidth="1"/>
    <col min="8453" max="8453" width="15.54296875" customWidth="1"/>
    <col min="8454" max="8455" width="14.7265625" customWidth="1"/>
    <col min="8456" max="8456" width="15.7265625" bestFit="1" customWidth="1"/>
    <col min="8457" max="8457" width="15.54296875" customWidth="1"/>
    <col min="8458" max="8458" width="17.453125" customWidth="1"/>
    <col min="8459" max="8459" width="14.81640625" bestFit="1" customWidth="1"/>
    <col min="8460" max="8460" width="15.7265625" bestFit="1" customWidth="1"/>
    <col min="8461" max="8461" width="15.54296875" customWidth="1"/>
    <col min="8705" max="8705" width="35" bestFit="1" customWidth="1"/>
    <col min="8706" max="8706" width="16.453125" customWidth="1"/>
    <col min="8707" max="8707" width="15" customWidth="1"/>
    <col min="8708" max="8708" width="14.7265625" customWidth="1"/>
    <col min="8709" max="8709" width="15.54296875" customWidth="1"/>
    <col min="8710" max="8711" width="14.7265625" customWidth="1"/>
    <col min="8712" max="8712" width="15.7265625" bestFit="1" customWidth="1"/>
    <col min="8713" max="8713" width="15.54296875" customWidth="1"/>
    <col min="8714" max="8714" width="17.453125" customWidth="1"/>
    <col min="8715" max="8715" width="14.81640625" bestFit="1" customWidth="1"/>
    <col min="8716" max="8716" width="15.7265625" bestFit="1" customWidth="1"/>
    <col min="8717" max="8717" width="15.54296875" customWidth="1"/>
    <col min="8961" max="8961" width="35" bestFit="1" customWidth="1"/>
    <col min="8962" max="8962" width="16.453125" customWidth="1"/>
    <col min="8963" max="8963" width="15" customWidth="1"/>
    <col min="8964" max="8964" width="14.7265625" customWidth="1"/>
    <col min="8965" max="8965" width="15.54296875" customWidth="1"/>
    <col min="8966" max="8967" width="14.7265625" customWidth="1"/>
    <col min="8968" max="8968" width="15.7265625" bestFit="1" customWidth="1"/>
    <col min="8969" max="8969" width="15.54296875" customWidth="1"/>
    <col min="8970" max="8970" width="17.453125" customWidth="1"/>
    <col min="8971" max="8971" width="14.81640625" bestFit="1" customWidth="1"/>
    <col min="8972" max="8972" width="15.7265625" bestFit="1" customWidth="1"/>
    <col min="8973" max="8973" width="15.54296875" customWidth="1"/>
    <col min="9217" max="9217" width="35" bestFit="1" customWidth="1"/>
    <col min="9218" max="9218" width="16.453125" customWidth="1"/>
    <col min="9219" max="9219" width="15" customWidth="1"/>
    <col min="9220" max="9220" width="14.7265625" customWidth="1"/>
    <col min="9221" max="9221" width="15.54296875" customWidth="1"/>
    <col min="9222" max="9223" width="14.7265625" customWidth="1"/>
    <col min="9224" max="9224" width="15.7265625" bestFit="1" customWidth="1"/>
    <col min="9225" max="9225" width="15.54296875" customWidth="1"/>
    <col min="9226" max="9226" width="17.453125" customWidth="1"/>
    <col min="9227" max="9227" width="14.81640625" bestFit="1" customWidth="1"/>
    <col min="9228" max="9228" width="15.7265625" bestFit="1" customWidth="1"/>
    <col min="9229" max="9229" width="15.54296875" customWidth="1"/>
    <col min="9473" max="9473" width="35" bestFit="1" customWidth="1"/>
    <col min="9474" max="9474" width="16.453125" customWidth="1"/>
    <col min="9475" max="9475" width="15" customWidth="1"/>
    <col min="9476" max="9476" width="14.7265625" customWidth="1"/>
    <col min="9477" max="9477" width="15.54296875" customWidth="1"/>
    <col min="9478" max="9479" width="14.7265625" customWidth="1"/>
    <col min="9480" max="9480" width="15.7265625" bestFit="1" customWidth="1"/>
    <col min="9481" max="9481" width="15.54296875" customWidth="1"/>
    <col min="9482" max="9482" width="17.453125" customWidth="1"/>
    <col min="9483" max="9483" width="14.81640625" bestFit="1" customWidth="1"/>
    <col min="9484" max="9484" width="15.7265625" bestFit="1" customWidth="1"/>
    <col min="9485" max="9485" width="15.54296875" customWidth="1"/>
    <col min="9729" max="9729" width="35" bestFit="1" customWidth="1"/>
    <col min="9730" max="9730" width="16.453125" customWidth="1"/>
    <col min="9731" max="9731" width="15" customWidth="1"/>
    <col min="9732" max="9732" width="14.7265625" customWidth="1"/>
    <col min="9733" max="9733" width="15.54296875" customWidth="1"/>
    <col min="9734" max="9735" width="14.7265625" customWidth="1"/>
    <col min="9736" max="9736" width="15.7265625" bestFit="1" customWidth="1"/>
    <col min="9737" max="9737" width="15.54296875" customWidth="1"/>
    <col min="9738" max="9738" width="17.453125" customWidth="1"/>
    <col min="9739" max="9739" width="14.81640625" bestFit="1" customWidth="1"/>
    <col min="9740" max="9740" width="15.7265625" bestFit="1" customWidth="1"/>
    <col min="9741" max="9741" width="15.54296875" customWidth="1"/>
    <col min="9985" max="9985" width="35" bestFit="1" customWidth="1"/>
    <col min="9986" max="9986" width="16.453125" customWidth="1"/>
    <col min="9987" max="9987" width="15" customWidth="1"/>
    <col min="9988" max="9988" width="14.7265625" customWidth="1"/>
    <col min="9989" max="9989" width="15.54296875" customWidth="1"/>
    <col min="9990" max="9991" width="14.7265625" customWidth="1"/>
    <col min="9992" max="9992" width="15.7265625" bestFit="1" customWidth="1"/>
    <col min="9993" max="9993" width="15.54296875" customWidth="1"/>
    <col min="9994" max="9994" width="17.453125" customWidth="1"/>
    <col min="9995" max="9995" width="14.81640625" bestFit="1" customWidth="1"/>
    <col min="9996" max="9996" width="15.7265625" bestFit="1" customWidth="1"/>
    <col min="9997" max="9997" width="15.54296875" customWidth="1"/>
    <col min="10241" max="10241" width="35" bestFit="1" customWidth="1"/>
    <col min="10242" max="10242" width="16.453125" customWidth="1"/>
    <col min="10243" max="10243" width="15" customWidth="1"/>
    <col min="10244" max="10244" width="14.7265625" customWidth="1"/>
    <col min="10245" max="10245" width="15.54296875" customWidth="1"/>
    <col min="10246" max="10247" width="14.7265625" customWidth="1"/>
    <col min="10248" max="10248" width="15.7265625" bestFit="1" customWidth="1"/>
    <col min="10249" max="10249" width="15.54296875" customWidth="1"/>
    <col min="10250" max="10250" width="17.453125" customWidth="1"/>
    <col min="10251" max="10251" width="14.81640625" bestFit="1" customWidth="1"/>
    <col min="10252" max="10252" width="15.7265625" bestFit="1" customWidth="1"/>
    <col min="10253" max="10253" width="15.54296875" customWidth="1"/>
    <col min="10497" max="10497" width="35" bestFit="1" customWidth="1"/>
    <col min="10498" max="10498" width="16.453125" customWidth="1"/>
    <col min="10499" max="10499" width="15" customWidth="1"/>
    <col min="10500" max="10500" width="14.7265625" customWidth="1"/>
    <col min="10501" max="10501" width="15.54296875" customWidth="1"/>
    <col min="10502" max="10503" width="14.7265625" customWidth="1"/>
    <col min="10504" max="10504" width="15.7265625" bestFit="1" customWidth="1"/>
    <col min="10505" max="10505" width="15.54296875" customWidth="1"/>
    <col min="10506" max="10506" width="17.453125" customWidth="1"/>
    <col min="10507" max="10507" width="14.81640625" bestFit="1" customWidth="1"/>
    <col min="10508" max="10508" width="15.7265625" bestFit="1" customWidth="1"/>
    <col min="10509" max="10509" width="15.54296875" customWidth="1"/>
    <col min="10753" max="10753" width="35" bestFit="1" customWidth="1"/>
    <col min="10754" max="10754" width="16.453125" customWidth="1"/>
    <col min="10755" max="10755" width="15" customWidth="1"/>
    <col min="10756" max="10756" width="14.7265625" customWidth="1"/>
    <col min="10757" max="10757" width="15.54296875" customWidth="1"/>
    <col min="10758" max="10759" width="14.7265625" customWidth="1"/>
    <col min="10760" max="10760" width="15.7265625" bestFit="1" customWidth="1"/>
    <col min="10761" max="10761" width="15.54296875" customWidth="1"/>
    <col min="10762" max="10762" width="17.453125" customWidth="1"/>
    <col min="10763" max="10763" width="14.81640625" bestFit="1" customWidth="1"/>
    <col min="10764" max="10764" width="15.7265625" bestFit="1" customWidth="1"/>
    <col min="10765" max="10765" width="15.54296875" customWidth="1"/>
    <col min="11009" max="11009" width="35" bestFit="1" customWidth="1"/>
    <col min="11010" max="11010" width="16.453125" customWidth="1"/>
    <col min="11011" max="11011" width="15" customWidth="1"/>
    <col min="11012" max="11012" width="14.7265625" customWidth="1"/>
    <col min="11013" max="11013" width="15.54296875" customWidth="1"/>
    <col min="11014" max="11015" width="14.7265625" customWidth="1"/>
    <col min="11016" max="11016" width="15.7265625" bestFit="1" customWidth="1"/>
    <col min="11017" max="11017" width="15.54296875" customWidth="1"/>
    <col min="11018" max="11018" width="17.453125" customWidth="1"/>
    <col min="11019" max="11019" width="14.81640625" bestFit="1" customWidth="1"/>
    <col min="11020" max="11020" width="15.7265625" bestFit="1" customWidth="1"/>
    <col min="11021" max="11021" width="15.54296875" customWidth="1"/>
    <col min="11265" max="11265" width="35" bestFit="1" customWidth="1"/>
    <col min="11266" max="11266" width="16.453125" customWidth="1"/>
    <col min="11267" max="11267" width="15" customWidth="1"/>
    <col min="11268" max="11268" width="14.7265625" customWidth="1"/>
    <col min="11269" max="11269" width="15.54296875" customWidth="1"/>
    <col min="11270" max="11271" width="14.7265625" customWidth="1"/>
    <col min="11272" max="11272" width="15.7265625" bestFit="1" customWidth="1"/>
    <col min="11273" max="11273" width="15.54296875" customWidth="1"/>
    <col min="11274" max="11274" width="17.453125" customWidth="1"/>
    <col min="11275" max="11275" width="14.81640625" bestFit="1" customWidth="1"/>
    <col min="11276" max="11276" width="15.7265625" bestFit="1" customWidth="1"/>
    <col min="11277" max="11277" width="15.54296875" customWidth="1"/>
    <col min="11521" max="11521" width="35" bestFit="1" customWidth="1"/>
    <col min="11522" max="11522" width="16.453125" customWidth="1"/>
    <col min="11523" max="11523" width="15" customWidth="1"/>
    <col min="11524" max="11524" width="14.7265625" customWidth="1"/>
    <col min="11525" max="11525" width="15.54296875" customWidth="1"/>
    <col min="11526" max="11527" width="14.7265625" customWidth="1"/>
    <col min="11528" max="11528" width="15.7265625" bestFit="1" customWidth="1"/>
    <col min="11529" max="11529" width="15.54296875" customWidth="1"/>
    <col min="11530" max="11530" width="17.453125" customWidth="1"/>
    <col min="11531" max="11531" width="14.81640625" bestFit="1" customWidth="1"/>
    <col min="11532" max="11532" width="15.7265625" bestFit="1" customWidth="1"/>
    <col min="11533" max="11533" width="15.54296875" customWidth="1"/>
    <col min="11777" max="11777" width="35" bestFit="1" customWidth="1"/>
    <col min="11778" max="11778" width="16.453125" customWidth="1"/>
    <col min="11779" max="11779" width="15" customWidth="1"/>
    <col min="11780" max="11780" width="14.7265625" customWidth="1"/>
    <col min="11781" max="11781" width="15.54296875" customWidth="1"/>
    <col min="11782" max="11783" width="14.7265625" customWidth="1"/>
    <col min="11784" max="11784" width="15.7265625" bestFit="1" customWidth="1"/>
    <col min="11785" max="11785" width="15.54296875" customWidth="1"/>
    <col min="11786" max="11786" width="17.453125" customWidth="1"/>
    <col min="11787" max="11787" width="14.81640625" bestFit="1" customWidth="1"/>
    <col min="11788" max="11788" width="15.7265625" bestFit="1" customWidth="1"/>
    <col min="11789" max="11789" width="15.54296875" customWidth="1"/>
    <col min="12033" max="12033" width="35" bestFit="1" customWidth="1"/>
    <col min="12034" max="12034" width="16.453125" customWidth="1"/>
    <col min="12035" max="12035" width="15" customWidth="1"/>
    <col min="12036" max="12036" width="14.7265625" customWidth="1"/>
    <col min="12037" max="12037" width="15.54296875" customWidth="1"/>
    <col min="12038" max="12039" width="14.7265625" customWidth="1"/>
    <col min="12040" max="12040" width="15.7265625" bestFit="1" customWidth="1"/>
    <col min="12041" max="12041" width="15.54296875" customWidth="1"/>
    <col min="12042" max="12042" width="17.453125" customWidth="1"/>
    <col min="12043" max="12043" width="14.81640625" bestFit="1" customWidth="1"/>
    <col min="12044" max="12044" width="15.7265625" bestFit="1" customWidth="1"/>
    <col min="12045" max="12045" width="15.54296875" customWidth="1"/>
    <col min="12289" max="12289" width="35" bestFit="1" customWidth="1"/>
    <col min="12290" max="12290" width="16.453125" customWidth="1"/>
    <col min="12291" max="12291" width="15" customWidth="1"/>
    <col min="12292" max="12292" width="14.7265625" customWidth="1"/>
    <col min="12293" max="12293" width="15.54296875" customWidth="1"/>
    <col min="12294" max="12295" width="14.7265625" customWidth="1"/>
    <col min="12296" max="12296" width="15.7265625" bestFit="1" customWidth="1"/>
    <col min="12297" max="12297" width="15.54296875" customWidth="1"/>
    <col min="12298" max="12298" width="17.453125" customWidth="1"/>
    <col min="12299" max="12299" width="14.81640625" bestFit="1" customWidth="1"/>
    <col min="12300" max="12300" width="15.7265625" bestFit="1" customWidth="1"/>
    <col min="12301" max="12301" width="15.54296875" customWidth="1"/>
    <col min="12545" max="12545" width="35" bestFit="1" customWidth="1"/>
    <col min="12546" max="12546" width="16.453125" customWidth="1"/>
    <col min="12547" max="12547" width="15" customWidth="1"/>
    <col min="12548" max="12548" width="14.7265625" customWidth="1"/>
    <col min="12549" max="12549" width="15.54296875" customWidth="1"/>
    <col min="12550" max="12551" width="14.7265625" customWidth="1"/>
    <col min="12552" max="12552" width="15.7265625" bestFit="1" customWidth="1"/>
    <col min="12553" max="12553" width="15.54296875" customWidth="1"/>
    <col min="12554" max="12554" width="17.453125" customWidth="1"/>
    <col min="12555" max="12555" width="14.81640625" bestFit="1" customWidth="1"/>
    <col min="12556" max="12556" width="15.7265625" bestFit="1" customWidth="1"/>
    <col min="12557" max="12557" width="15.54296875" customWidth="1"/>
    <col min="12801" max="12801" width="35" bestFit="1" customWidth="1"/>
    <col min="12802" max="12802" width="16.453125" customWidth="1"/>
    <col min="12803" max="12803" width="15" customWidth="1"/>
    <col min="12804" max="12804" width="14.7265625" customWidth="1"/>
    <col min="12805" max="12805" width="15.54296875" customWidth="1"/>
    <col min="12806" max="12807" width="14.7265625" customWidth="1"/>
    <col min="12808" max="12808" width="15.7265625" bestFit="1" customWidth="1"/>
    <col min="12809" max="12809" width="15.54296875" customWidth="1"/>
    <col min="12810" max="12810" width="17.453125" customWidth="1"/>
    <col min="12811" max="12811" width="14.81640625" bestFit="1" customWidth="1"/>
    <col min="12812" max="12812" width="15.7265625" bestFit="1" customWidth="1"/>
    <col min="12813" max="12813" width="15.54296875" customWidth="1"/>
    <col min="13057" max="13057" width="35" bestFit="1" customWidth="1"/>
    <col min="13058" max="13058" width="16.453125" customWidth="1"/>
    <col min="13059" max="13059" width="15" customWidth="1"/>
    <col min="13060" max="13060" width="14.7265625" customWidth="1"/>
    <col min="13061" max="13061" width="15.54296875" customWidth="1"/>
    <col min="13062" max="13063" width="14.7265625" customWidth="1"/>
    <col min="13064" max="13064" width="15.7265625" bestFit="1" customWidth="1"/>
    <col min="13065" max="13065" width="15.54296875" customWidth="1"/>
    <col min="13066" max="13066" width="17.453125" customWidth="1"/>
    <col min="13067" max="13067" width="14.81640625" bestFit="1" customWidth="1"/>
    <col min="13068" max="13068" width="15.7265625" bestFit="1" customWidth="1"/>
    <col min="13069" max="13069" width="15.54296875" customWidth="1"/>
    <col min="13313" max="13313" width="35" bestFit="1" customWidth="1"/>
    <col min="13314" max="13314" width="16.453125" customWidth="1"/>
    <col min="13315" max="13315" width="15" customWidth="1"/>
    <col min="13316" max="13316" width="14.7265625" customWidth="1"/>
    <col min="13317" max="13317" width="15.54296875" customWidth="1"/>
    <col min="13318" max="13319" width="14.7265625" customWidth="1"/>
    <col min="13320" max="13320" width="15.7265625" bestFit="1" customWidth="1"/>
    <col min="13321" max="13321" width="15.54296875" customWidth="1"/>
    <col min="13322" max="13322" width="17.453125" customWidth="1"/>
    <col min="13323" max="13323" width="14.81640625" bestFit="1" customWidth="1"/>
    <col min="13324" max="13324" width="15.7265625" bestFit="1" customWidth="1"/>
    <col min="13325" max="13325" width="15.54296875" customWidth="1"/>
    <col min="13569" max="13569" width="35" bestFit="1" customWidth="1"/>
    <col min="13570" max="13570" width="16.453125" customWidth="1"/>
    <col min="13571" max="13571" width="15" customWidth="1"/>
    <col min="13572" max="13572" width="14.7265625" customWidth="1"/>
    <col min="13573" max="13573" width="15.54296875" customWidth="1"/>
    <col min="13574" max="13575" width="14.7265625" customWidth="1"/>
    <col min="13576" max="13576" width="15.7265625" bestFit="1" customWidth="1"/>
    <col min="13577" max="13577" width="15.54296875" customWidth="1"/>
    <col min="13578" max="13578" width="17.453125" customWidth="1"/>
    <col min="13579" max="13579" width="14.81640625" bestFit="1" customWidth="1"/>
    <col min="13580" max="13580" width="15.7265625" bestFit="1" customWidth="1"/>
    <col min="13581" max="13581" width="15.54296875" customWidth="1"/>
    <col min="13825" max="13825" width="35" bestFit="1" customWidth="1"/>
    <col min="13826" max="13826" width="16.453125" customWidth="1"/>
    <col min="13827" max="13827" width="15" customWidth="1"/>
    <col min="13828" max="13828" width="14.7265625" customWidth="1"/>
    <col min="13829" max="13829" width="15.54296875" customWidth="1"/>
    <col min="13830" max="13831" width="14.7265625" customWidth="1"/>
    <col min="13832" max="13832" width="15.7265625" bestFit="1" customWidth="1"/>
    <col min="13833" max="13833" width="15.54296875" customWidth="1"/>
    <col min="13834" max="13834" width="17.453125" customWidth="1"/>
    <col min="13835" max="13835" width="14.81640625" bestFit="1" customWidth="1"/>
    <col min="13836" max="13836" width="15.7265625" bestFit="1" customWidth="1"/>
    <col min="13837" max="13837" width="15.54296875" customWidth="1"/>
    <col min="14081" max="14081" width="35" bestFit="1" customWidth="1"/>
    <col min="14082" max="14082" width="16.453125" customWidth="1"/>
    <col min="14083" max="14083" width="15" customWidth="1"/>
    <col min="14084" max="14084" width="14.7265625" customWidth="1"/>
    <col min="14085" max="14085" width="15.54296875" customWidth="1"/>
    <col min="14086" max="14087" width="14.7265625" customWidth="1"/>
    <col min="14088" max="14088" width="15.7265625" bestFit="1" customWidth="1"/>
    <col min="14089" max="14089" width="15.54296875" customWidth="1"/>
    <col min="14090" max="14090" width="17.453125" customWidth="1"/>
    <col min="14091" max="14091" width="14.81640625" bestFit="1" customWidth="1"/>
    <col min="14092" max="14092" width="15.7265625" bestFit="1" customWidth="1"/>
    <col min="14093" max="14093" width="15.54296875" customWidth="1"/>
    <col min="14337" max="14337" width="35" bestFit="1" customWidth="1"/>
    <col min="14338" max="14338" width="16.453125" customWidth="1"/>
    <col min="14339" max="14339" width="15" customWidth="1"/>
    <col min="14340" max="14340" width="14.7265625" customWidth="1"/>
    <col min="14341" max="14341" width="15.54296875" customWidth="1"/>
    <col min="14342" max="14343" width="14.7265625" customWidth="1"/>
    <col min="14344" max="14344" width="15.7265625" bestFit="1" customWidth="1"/>
    <col min="14345" max="14345" width="15.54296875" customWidth="1"/>
    <col min="14346" max="14346" width="17.453125" customWidth="1"/>
    <col min="14347" max="14347" width="14.81640625" bestFit="1" customWidth="1"/>
    <col min="14348" max="14348" width="15.7265625" bestFit="1" customWidth="1"/>
    <col min="14349" max="14349" width="15.54296875" customWidth="1"/>
    <col min="14593" max="14593" width="35" bestFit="1" customWidth="1"/>
    <col min="14594" max="14594" width="16.453125" customWidth="1"/>
    <col min="14595" max="14595" width="15" customWidth="1"/>
    <col min="14596" max="14596" width="14.7265625" customWidth="1"/>
    <col min="14597" max="14597" width="15.54296875" customWidth="1"/>
    <col min="14598" max="14599" width="14.7265625" customWidth="1"/>
    <col min="14600" max="14600" width="15.7265625" bestFit="1" customWidth="1"/>
    <col min="14601" max="14601" width="15.54296875" customWidth="1"/>
    <col min="14602" max="14602" width="17.453125" customWidth="1"/>
    <col min="14603" max="14603" width="14.81640625" bestFit="1" customWidth="1"/>
    <col min="14604" max="14604" width="15.7265625" bestFit="1" customWidth="1"/>
    <col min="14605" max="14605" width="15.54296875" customWidth="1"/>
    <col min="14849" max="14849" width="35" bestFit="1" customWidth="1"/>
    <col min="14850" max="14850" width="16.453125" customWidth="1"/>
    <col min="14851" max="14851" width="15" customWidth="1"/>
    <col min="14852" max="14852" width="14.7265625" customWidth="1"/>
    <col min="14853" max="14853" width="15.54296875" customWidth="1"/>
    <col min="14854" max="14855" width="14.7265625" customWidth="1"/>
    <col min="14856" max="14856" width="15.7265625" bestFit="1" customWidth="1"/>
    <col min="14857" max="14857" width="15.54296875" customWidth="1"/>
    <col min="14858" max="14858" width="17.453125" customWidth="1"/>
    <col min="14859" max="14859" width="14.81640625" bestFit="1" customWidth="1"/>
    <col min="14860" max="14860" width="15.7265625" bestFit="1" customWidth="1"/>
    <col min="14861" max="14861" width="15.54296875" customWidth="1"/>
    <col min="15105" max="15105" width="35" bestFit="1" customWidth="1"/>
    <col min="15106" max="15106" width="16.453125" customWidth="1"/>
    <col min="15107" max="15107" width="15" customWidth="1"/>
    <col min="15108" max="15108" width="14.7265625" customWidth="1"/>
    <col min="15109" max="15109" width="15.54296875" customWidth="1"/>
    <col min="15110" max="15111" width="14.7265625" customWidth="1"/>
    <col min="15112" max="15112" width="15.7265625" bestFit="1" customWidth="1"/>
    <col min="15113" max="15113" width="15.54296875" customWidth="1"/>
    <col min="15114" max="15114" width="17.453125" customWidth="1"/>
    <col min="15115" max="15115" width="14.81640625" bestFit="1" customWidth="1"/>
    <col min="15116" max="15116" width="15.7265625" bestFit="1" customWidth="1"/>
    <col min="15117" max="15117" width="15.54296875" customWidth="1"/>
    <col min="15361" max="15361" width="35" bestFit="1" customWidth="1"/>
    <col min="15362" max="15362" width="16.453125" customWidth="1"/>
    <col min="15363" max="15363" width="15" customWidth="1"/>
    <col min="15364" max="15364" width="14.7265625" customWidth="1"/>
    <col min="15365" max="15365" width="15.54296875" customWidth="1"/>
    <col min="15366" max="15367" width="14.7265625" customWidth="1"/>
    <col min="15368" max="15368" width="15.7265625" bestFit="1" customWidth="1"/>
    <col min="15369" max="15369" width="15.54296875" customWidth="1"/>
    <col min="15370" max="15370" width="17.453125" customWidth="1"/>
    <col min="15371" max="15371" width="14.81640625" bestFit="1" customWidth="1"/>
    <col min="15372" max="15372" width="15.7265625" bestFit="1" customWidth="1"/>
    <col min="15373" max="15373" width="15.54296875" customWidth="1"/>
    <col min="15617" max="15617" width="35" bestFit="1" customWidth="1"/>
    <col min="15618" max="15618" width="16.453125" customWidth="1"/>
    <col min="15619" max="15619" width="15" customWidth="1"/>
    <col min="15620" max="15620" width="14.7265625" customWidth="1"/>
    <col min="15621" max="15621" width="15.54296875" customWidth="1"/>
    <col min="15622" max="15623" width="14.7265625" customWidth="1"/>
    <col min="15624" max="15624" width="15.7265625" bestFit="1" customWidth="1"/>
    <col min="15625" max="15625" width="15.54296875" customWidth="1"/>
    <col min="15626" max="15626" width="17.453125" customWidth="1"/>
    <col min="15627" max="15627" width="14.81640625" bestFit="1" customWidth="1"/>
    <col min="15628" max="15628" width="15.7265625" bestFit="1" customWidth="1"/>
    <col min="15629" max="15629" width="15.54296875" customWidth="1"/>
    <col min="15873" max="15873" width="35" bestFit="1" customWidth="1"/>
    <col min="15874" max="15874" width="16.453125" customWidth="1"/>
    <col min="15875" max="15875" width="15" customWidth="1"/>
    <col min="15876" max="15876" width="14.7265625" customWidth="1"/>
    <col min="15877" max="15877" width="15.54296875" customWidth="1"/>
    <col min="15878" max="15879" width="14.7265625" customWidth="1"/>
    <col min="15880" max="15880" width="15.7265625" bestFit="1" customWidth="1"/>
    <col min="15881" max="15881" width="15.54296875" customWidth="1"/>
    <col min="15882" max="15882" width="17.453125" customWidth="1"/>
    <col min="15883" max="15883" width="14.81640625" bestFit="1" customWidth="1"/>
    <col min="15884" max="15884" width="15.7265625" bestFit="1" customWidth="1"/>
    <col min="15885" max="15885" width="15.54296875" customWidth="1"/>
    <col min="16129" max="16129" width="35" bestFit="1" customWidth="1"/>
    <col min="16130" max="16130" width="16.453125" customWidth="1"/>
    <col min="16131" max="16131" width="15" customWidth="1"/>
    <col min="16132" max="16132" width="14.7265625" customWidth="1"/>
    <col min="16133" max="16133" width="15.54296875" customWidth="1"/>
    <col min="16134" max="16135" width="14.7265625" customWidth="1"/>
    <col min="16136" max="16136" width="15.7265625" bestFit="1" customWidth="1"/>
    <col min="16137" max="16137" width="15.54296875" customWidth="1"/>
    <col min="16138" max="16138" width="17.453125" customWidth="1"/>
    <col min="16139" max="16139" width="14.81640625" bestFit="1" customWidth="1"/>
    <col min="16140" max="16140" width="15.7265625" bestFit="1" customWidth="1"/>
    <col min="16141" max="16141" width="15.54296875" customWidth="1"/>
  </cols>
  <sheetData>
    <row r="1" spans="1:14" ht="15.5" x14ac:dyDescent="0.35">
      <c r="A1" s="42" t="s">
        <v>0</v>
      </c>
      <c r="B1" s="42"/>
      <c r="C1" s="42"/>
      <c r="D1" s="42"/>
      <c r="E1" s="42"/>
      <c r="F1" s="42"/>
      <c r="G1" s="42"/>
      <c r="H1" s="42"/>
      <c r="I1" s="42"/>
      <c r="J1" s="42"/>
      <c r="K1" s="42"/>
      <c r="L1" s="42"/>
    </row>
    <row r="2" spans="1:14" ht="15.5" x14ac:dyDescent="0.35">
      <c r="A2" s="42" t="s">
        <v>1</v>
      </c>
      <c r="B2" s="42"/>
      <c r="C2" s="42"/>
      <c r="D2" s="42"/>
      <c r="E2" s="42"/>
      <c r="F2" s="42"/>
      <c r="G2" s="42"/>
      <c r="H2" s="42"/>
      <c r="I2" s="42"/>
      <c r="J2" s="42"/>
      <c r="K2" s="42"/>
      <c r="L2" s="42"/>
    </row>
    <row r="5" spans="1:14" ht="15.5" x14ac:dyDescent="0.35">
      <c r="B5" s="43" t="s">
        <v>2</v>
      </c>
      <c r="C5" s="44"/>
      <c r="M5" s="1"/>
      <c r="N5" s="1"/>
    </row>
    <row r="6" spans="1:14" ht="27" customHeight="1" x14ac:dyDescent="0.3">
      <c r="B6" s="2" t="str">
        <f>VLOOKUP($B$70, $A$73:$B$94, 2, FALSE)</f>
        <v>December 31, 2020</v>
      </c>
      <c r="C6" s="2" t="str">
        <f>VLOOKUP(C$46, $A$73:$B$94, 2, FALSE)</f>
        <v>October 2, 2020</v>
      </c>
    </row>
    <row r="7" spans="1:14" ht="15.5" x14ac:dyDescent="0.35">
      <c r="A7" s="3" t="s">
        <v>3</v>
      </c>
      <c r="B7" s="4"/>
      <c r="C7" s="4"/>
    </row>
    <row r="8" spans="1:14" x14ac:dyDescent="0.25">
      <c r="A8" s="5" t="s">
        <v>4</v>
      </c>
      <c r="B8" s="6">
        <f t="shared" ref="B8:C10" si="0">B65/SUM(B$65:B$67)</f>
        <v>0.14373314130258169</v>
      </c>
      <c r="C8" s="6">
        <f t="shared" si="0"/>
        <v>0.13309521809958172</v>
      </c>
    </row>
    <row r="9" spans="1:14" x14ac:dyDescent="0.25">
      <c r="A9" s="7" t="s">
        <v>5</v>
      </c>
      <c r="B9" s="8">
        <f t="shared" si="0"/>
        <v>0.36095016699706656</v>
      </c>
      <c r="C9" s="8">
        <f t="shared" si="0"/>
        <v>0.37546717441281663</v>
      </c>
    </row>
    <row r="10" spans="1:14" x14ac:dyDescent="0.25">
      <c r="A10" s="9" t="s">
        <v>6</v>
      </c>
      <c r="B10" s="6">
        <f t="shared" si="0"/>
        <v>0.49531669170035164</v>
      </c>
      <c r="C10" s="6">
        <f t="shared" si="0"/>
        <v>0.49143760748760168</v>
      </c>
    </row>
    <row r="11" spans="1:14" x14ac:dyDescent="0.25">
      <c r="A11" s="10"/>
      <c r="B11" s="11"/>
      <c r="C11" s="11"/>
    </row>
    <row r="12" spans="1:14" ht="15.5" x14ac:dyDescent="0.35">
      <c r="A12" s="3" t="s">
        <v>7</v>
      </c>
      <c r="B12" s="12"/>
      <c r="C12" s="12"/>
    </row>
    <row r="13" spans="1:14" x14ac:dyDescent="0.25">
      <c r="A13" s="13" t="s">
        <v>8</v>
      </c>
      <c r="B13" s="6">
        <f t="shared" ref="B13:C16" si="1">B48/SUM(B$48:B$51)</f>
        <v>0.14262725885355465</v>
      </c>
      <c r="C13" s="14">
        <f t="shared" si="1"/>
        <v>0.14320350219801686</v>
      </c>
    </row>
    <row r="14" spans="1:14" x14ac:dyDescent="0.25">
      <c r="A14" s="15" t="s">
        <v>9</v>
      </c>
      <c r="B14" s="16">
        <f t="shared" si="1"/>
        <v>0.63895458129150529</v>
      </c>
      <c r="C14" s="16">
        <f t="shared" si="1"/>
        <v>0.64284356967540757</v>
      </c>
    </row>
    <row r="15" spans="1:14" x14ac:dyDescent="0.25">
      <c r="A15" s="13" t="s">
        <v>10</v>
      </c>
      <c r="B15" s="14">
        <f t="shared" si="1"/>
        <v>0.16144548743163081</v>
      </c>
      <c r="C15" s="14">
        <f t="shared" si="1"/>
        <v>0.15944343839370798</v>
      </c>
    </row>
    <row r="16" spans="1:14" x14ac:dyDescent="0.25">
      <c r="A16" s="17" t="s">
        <v>11</v>
      </c>
      <c r="B16" s="16">
        <f t="shared" si="1"/>
        <v>5.6972672423309077E-2</v>
      </c>
      <c r="C16" s="16">
        <f t="shared" si="1"/>
        <v>5.4509489732867587E-2</v>
      </c>
    </row>
    <row r="17" spans="1:20" x14ac:dyDescent="0.25">
      <c r="A17" s="18"/>
      <c r="B17" s="11"/>
      <c r="C17" s="11"/>
    </row>
    <row r="18" spans="1:20" ht="15.5" x14ac:dyDescent="0.35">
      <c r="A18" s="19" t="s">
        <v>12</v>
      </c>
      <c r="B18" s="12"/>
      <c r="C18" s="12"/>
    </row>
    <row r="19" spans="1:20" x14ac:dyDescent="0.25">
      <c r="A19" s="20" t="s">
        <v>13</v>
      </c>
      <c r="B19" s="6">
        <f t="shared" ref="B19:C21" si="2">B53/SUM(B$53:B$55)</f>
        <v>0.31066367848815268</v>
      </c>
      <c r="C19" s="14">
        <f t="shared" si="2"/>
        <v>0.34955989230287443</v>
      </c>
    </row>
    <row r="20" spans="1:20" x14ac:dyDescent="0.25">
      <c r="A20" s="21" t="s">
        <v>14</v>
      </c>
      <c r="B20" s="16">
        <f t="shared" si="2"/>
        <v>0.63257490891076218</v>
      </c>
      <c r="C20" s="16">
        <f t="shared" si="2"/>
        <v>0.59164198431338677</v>
      </c>
    </row>
    <row r="21" spans="1:20" x14ac:dyDescent="0.25">
      <c r="A21" s="22" t="s">
        <v>15</v>
      </c>
      <c r="B21" s="23">
        <f t="shared" si="2"/>
        <v>5.6761412601085109E-2</v>
      </c>
      <c r="C21" s="23">
        <f t="shared" si="2"/>
        <v>5.8798123383738854E-2</v>
      </c>
    </row>
    <row r="22" spans="1:20" x14ac:dyDescent="0.25">
      <c r="A22" s="24"/>
    </row>
    <row r="23" spans="1:20" x14ac:dyDescent="0.25">
      <c r="B23" s="25"/>
      <c r="C23" s="25"/>
      <c r="D23" s="25"/>
      <c r="E23" s="25"/>
      <c r="F23" s="25"/>
      <c r="G23" s="25"/>
      <c r="H23" s="25"/>
      <c r="I23" s="25"/>
      <c r="J23" s="25"/>
      <c r="K23" s="25"/>
      <c r="L23" s="25"/>
      <c r="M23" s="25"/>
    </row>
    <row r="24" spans="1:20" ht="15.5" x14ac:dyDescent="0.35">
      <c r="B24" s="43" t="s">
        <v>2</v>
      </c>
      <c r="C24" s="45"/>
      <c r="D24" s="45"/>
      <c r="E24" s="45"/>
      <c r="F24" s="45"/>
      <c r="G24" s="45"/>
      <c r="H24" s="45"/>
      <c r="I24" s="45"/>
      <c r="J24" s="45"/>
      <c r="K24" s="45"/>
      <c r="L24" s="45"/>
      <c r="M24" s="44"/>
    </row>
    <row r="25" spans="1:20" ht="27.75" customHeight="1" x14ac:dyDescent="0.3">
      <c r="B25" s="2" t="str">
        <f t="shared" ref="B25:M25" si="3">VLOOKUP(B$46, $A$73:$B$94, 2, FALSE)</f>
        <v>December 31, 2020</v>
      </c>
      <c r="C25" s="2" t="str">
        <f>VLOOKUP(C$46, $A$73:$B$94, 2, FALSE)</f>
        <v>October 2, 2020</v>
      </c>
      <c r="D25" s="2" t="str">
        <f t="shared" si="3"/>
        <v>July 3, 2020</v>
      </c>
      <c r="E25" s="2" t="str">
        <f t="shared" si="3"/>
        <v>April 3, 2020</v>
      </c>
      <c r="F25" s="2" t="str">
        <f t="shared" si="3"/>
        <v>December 31, 2019</v>
      </c>
      <c r="G25" s="2" t="str">
        <f t="shared" si="3"/>
        <v>September 27, 2019</v>
      </c>
      <c r="H25" s="2" t="str">
        <f t="shared" si="3"/>
        <v>June 28,           2019</v>
      </c>
      <c r="I25" s="2" t="str">
        <f t="shared" si="3"/>
        <v>March 29,           2019</v>
      </c>
      <c r="J25" s="2" t="str">
        <f t="shared" si="3"/>
        <v>December 31,           2018</v>
      </c>
      <c r="K25" s="2" t="str">
        <f t="shared" si="3"/>
        <v>September 28, 2018</v>
      </c>
      <c r="L25" s="2" t="str">
        <f t="shared" si="3"/>
        <v xml:space="preserve"> June 29,           2018</v>
      </c>
      <c r="M25" s="2" t="str">
        <f t="shared" si="3"/>
        <v xml:space="preserve"> March 30,           2018</v>
      </c>
      <c r="O25" s="26"/>
      <c r="P25" s="26"/>
      <c r="Q25" s="26"/>
      <c r="R25" s="26"/>
      <c r="S25" s="26"/>
      <c r="T25" s="26"/>
    </row>
    <row r="26" spans="1:20" ht="15.5" x14ac:dyDescent="0.35">
      <c r="A26" s="19" t="s">
        <v>16</v>
      </c>
      <c r="B26" s="4"/>
      <c r="C26" s="4"/>
      <c r="D26" s="4"/>
      <c r="E26" s="4"/>
      <c r="F26" s="4"/>
      <c r="G26" s="4"/>
      <c r="H26" s="4"/>
      <c r="I26" s="4"/>
      <c r="J26" s="4"/>
      <c r="K26" s="4"/>
      <c r="L26" s="4"/>
      <c r="M26" s="4"/>
      <c r="O26" s="26"/>
      <c r="P26" s="26"/>
      <c r="Q26" s="26"/>
      <c r="R26" s="26"/>
      <c r="S26" s="26"/>
      <c r="T26" s="26"/>
    </row>
    <row r="27" spans="1:20" x14ac:dyDescent="0.25">
      <c r="A27" s="27" t="s">
        <v>17</v>
      </c>
      <c r="B27" s="28">
        <f>B59</f>
        <v>491272350.97293949</v>
      </c>
      <c r="C27" s="28">
        <f t="shared" ref="C27:M27" si="4">C59</f>
        <v>419661663.80961293</v>
      </c>
      <c r="D27" s="28">
        <f t="shared" si="4"/>
        <v>327532365.05524206</v>
      </c>
      <c r="E27" s="28">
        <f t="shared" si="4"/>
        <v>442378288.71230131</v>
      </c>
      <c r="F27" s="28">
        <f t="shared" si="4"/>
        <v>463697388.9712528</v>
      </c>
      <c r="G27" s="28">
        <f t="shared" si="4"/>
        <v>446833219.91329122</v>
      </c>
      <c r="H27" s="28">
        <f t="shared" si="4"/>
        <v>441238270.92880625</v>
      </c>
      <c r="I27" s="28">
        <f t="shared" si="4"/>
        <v>466320481.08773541</v>
      </c>
      <c r="J27" s="28">
        <f t="shared" si="4"/>
        <v>480291923.41579968</v>
      </c>
      <c r="K27" s="28">
        <f t="shared" si="4"/>
        <v>464935711.77984953</v>
      </c>
      <c r="L27" s="28">
        <f t="shared" si="4"/>
        <v>458595936.55905986</v>
      </c>
      <c r="M27" s="28">
        <f t="shared" si="4"/>
        <v>440476459.41300404</v>
      </c>
    </row>
    <row r="28" spans="1:20" x14ac:dyDescent="0.25">
      <c r="A28" s="29" t="s">
        <v>18</v>
      </c>
      <c r="B28" s="30">
        <f t="shared" ref="B28:M31" si="5">B60</f>
        <v>187945824.26503938</v>
      </c>
      <c r="C28" s="30">
        <f t="shared" si="5"/>
        <v>171782604.39247644</v>
      </c>
      <c r="D28" s="30">
        <f t="shared" si="5"/>
        <v>158519925.52930865</v>
      </c>
      <c r="E28" s="30">
        <f t="shared" si="5"/>
        <v>133434510.13017295</v>
      </c>
      <c r="F28" s="30">
        <f t="shared" si="5"/>
        <v>154350502.39244875</v>
      </c>
      <c r="G28" s="30">
        <f t="shared" si="5"/>
        <v>153761130.7823199</v>
      </c>
      <c r="H28" s="30">
        <f t="shared" si="5"/>
        <v>138831406.42919859</v>
      </c>
      <c r="I28" s="30">
        <f t="shared" si="5"/>
        <v>145698005.06854266</v>
      </c>
      <c r="J28" s="30">
        <f t="shared" si="5"/>
        <v>166778131.00585723</v>
      </c>
      <c r="K28" s="30">
        <f t="shared" si="5"/>
        <v>167799743.24812099</v>
      </c>
      <c r="L28" s="30">
        <f t="shared" si="5"/>
        <v>155357047.02215493</v>
      </c>
      <c r="M28" s="30">
        <f t="shared" si="5"/>
        <v>145929010.57232958</v>
      </c>
    </row>
    <row r="29" spans="1:20" x14ac:dyDescent="0.25">
      <c r="A29" s="27" t="s">
        <v>19</v>
      </c>
      <c r="B29" s="28">
        <f t="shared" si="5"/>
        <v>154428511.32840151</v>
      </c>
      <c r="C29" s="28">
        <f t="shared" si="5"/>
        <v>147408096.65660024</v>
      </c>
      <c r="D29" s="28">
        <f t="shared" si="5"/>
        <v>125633830.48608063</v>
      </c>
      <c r="E29" s="28">
        <f t="shared" si="5"/>
        <v>131999622.01649208</v>
      </c>
      <c r="F29" s="28">
        <f t="shared" si="5"/>
        <v>157246831.23136789</v>
      </c>
      <c r="G29" s="28">
        <f t="shared" si="5"/>
        <v>157770234.20921087</v>
      </c>
      <c r="H29" s="28">
        <f t="shared" si="5"/>
        <v>163669590.63612193</v>
      </c>
      <c r="I29" s="28">
        <f t="shared" si="5"/>
        <v>163319084.78277639</v>
      </c>
      <c r="J29" s="28">
        <f t="shared" si="5"/>
        <v>174911762.91088831</v>
      </c>
      <c r="K29" s="28">
        <f t="shared" si="5"/>
        <v>208563794.89722461</v>
      </c>
      <c r="L29" s="28">
        <f t="shared" si="5"/>
        <v>204486134.1376901</v>
      </c>
      <c r="M29" s="28">
        <f t="shared" si="5"/>
        <v>188735743.09647825</v>
      </c>
    </row>
    <row r="30" spans="1:20" x14ac:dyDescent="0.25">
      <c r="A30" s="29" t="s">
        <v>20</v>
      </c>
      <c r="B30" s="30">
        <f t="shared" si="5"/>
        <v>348315460.36857349</v>
      </c>
      <c r="C30" s="30">
        <f t="shared" si="5"/>
        <v>326353317.90103024</v>
      </c>
      <c r="D30" s="30">
        <f t="shared" si="5"/>
        <v>346419401.29120576</v>
      </c>
      <c r="E30" s="30">
        <f t="shared" si="5"/>
        <v>315439206.7000851</v>
      </c>
      <c r="F30" s="30">
        <f t="shared" si="5"/>
        <v>341157489.41039479</v>
      </c>
      <c r="G30" s="30">
        <f t="shared" si="5"/>
        <v>348498606.04319054</v>
      </c>
      <c r="H30" s="30">
        <f t="shared" si="5"/>
        <v>357655489.69115102</v>
      </c>
      <c r="I30" s="30">
        <f t="shared" si="5"/>
        <v>354751229.01396096</v>
      </c>
      <c r="J30" s="30">
        <f t="shared" si="5"/>
        <v>382991390.45621979</v>
      </c>
      <c r="K30" s="30">
        <f t="shared" si="5"/>
        <v>401432153.03657699</v>
      </c>
      <c r="L30" s="30">
        <f t="shared" si="5"/>
        <v>406087436.28807634</v>
      </c>
      <c r="M30" s="30">
        <f t="shared" si="5"/>
        <v>368813923.28687215</v>
      </c>
    </row>
    <row r="31" spans="1:20" x14ac:dyDescent="0.25">
      <c r="A31" s="31" t="s">
        <v>21</v>
      </c>
      <c r="B31" s="32">
        <f t="shared" si="5"/>
        <v>264400946.54504606</v>
      </c>
      <c r="C31" s="32">
        <f t="shared" si="5"/>
        <v>252017894.49028</v>
      </c>
      <c r="D31" s="32">
        <f t="shared" si="5"/>
        <v>255466324.61816287</v>
      </c>
      <c r="E31" s="32">
        <f t="shared" si="5"/>
        <v>254612543.46094865</v>
      </c>
      <c r="F31" s="32">
        <f t="shared" si="5"/>
        <v>285273889.15453571</v>
      </c>
      <c r="G31" s="32">
        <f t="shared" si="5"/>
        <v>274963530.05198753</v>
      </c>
      <c r="H31" s="32">
        <f t="shared" si="5"/>
        <v>246339043.71472144</v>
      </c>
      <c r="I31" s="32">
        <f t="shared" si="5"/>
        <v>256489260.69698507</v>
      </c>
      <c r="J31" s="32">
        <f t="shared" si="5"/>
        <v>298215825.03123504</v>
      </c>
      <c r="K31" s="32">
        <f t="shared" si="5"/>
        <v>298928801.258228</v>
      </c>
      <c r="L31" s="32">
        <f t="shared" si="5"/>
        <v>231329112.4930186</v>
      </c>
      <c r="M31" s="32">
        <f t="shared" si="5"/>
        <v>233684335.79131597</v>
      </c>
    </row>
    <row r="32" spans="1:20" x14ac:dyDescent="0.25">
      <c r="B32" s="33"/>
      <c r="C32" s="33"/>
      <c r="D32" s="33"/>
      <c r="E32" s="33"/>
      <c r="F32" s="33"/>
      <c r="G32" s="33"/>
      <c r="H32" s="33"/>
      <c r="I32" s="33"/>
      <c r="J32" s="33"/>
      <c r="K32" s="33"/>
      <c r="L32" s="33"/>
      <c r="M32" s="33"/>
    </row>
    <row r="34" spans="1:14" ht="15.5" x14ac:dyDescent="0.35">
      <c r="B34" s="43" t="s">
        <v>2</v>
      </c>
      <c r="C34" s="45"/>
      <c r="D34" s="45"/>
      <c r="E34" s="45"/>
      <c r="F34" s="45"/>
      <c r="G34" s="45"/>
      <c r="H34" s="45"/>
      <c r="I34" s="45"/>
      <c r="J34" s="45"/>
      <c r="K34" s="45"/>
      <c r="L34" s="45"/>
      <c r="M34" s="44"/>
    </row>
    <row r="35" spans="1:14" ht="27" customHeight="1" x14ac:dyDescent="0.3">
      <c r="B35" s="2" t="str">
        <f>B25</f>
        <v>December 31, 2020</v>
      </c>
      <c r="C35" s="2" t="str">
        <f t="shared" ref="C35:M35" si="6">C25</f>
        <v>October 2, 2020</v>
      </c>
      <c r="D35" s="2" t="str">
        <f t="shared" si="6"/>
        <v>July 3, 2020</v>
      </c>
      <c r="E35" s="2" t="str">
        <f t="shared" si="6"/>
        <v>April 3, 2020</v>
      </c>
      <c r="F35" s="2" t="str">
        <f t="shared" si="6"/>
        <v>December 31, 2019</v>
      </c>
      <c r="G35" s="2" t="str">
        <f t="shared" si="6"/>
        <v>September 27, 2019</v>
      </c>
      <c r="H35" s="2" t="str">
        <f t="shared" si="6"/>
        <v>June 28,           2019</v>
      </c>
      <c r="I35" s="2" t="str">
        <f t="shared" si="6"/>
        <v>March 29,           2019</v>
      </c>
      <c r="J35" s="2" t="str">
        <f t="shared" si="6"/>
        <v>December 31,           2018</v>
      </c>
      <c r="K35" s="2" t="str">
        <f t="shared" si="6"/>
        <v>September 28, 2018</v>
      </c>
      <c r="L35" s="2" t="str">
        <f t="shared" si="6"/>
        <v xml:space="preserve"> June 29,           2018</v>
      </c>
      <c r="M35" s="2" t="str">
        <f t="shared" si="6"/>
        <v xml:space="preserve"> March 30,           2018</v>
      </c>
      <c r="N35" s="26"/>
    </row>
    <row r="36" spans="1:14" ht="15.5" x14ac:dyDescent="0.35">
      <c r="A36" s="19" t="s">
        <v>3</v>
      </c>
      <c r="B36" s="4"/>
      <c r="C36" s="4"/>
      <c r="D36" s="4"/>
      <c r="E36" s="4"/>
      <c r="F36" s="4"/>
      <c r="G36" s="4"/>
      <c r="H36" s="4"/>
      <c r="I36" s="4"/>
      <c r="J36" s="4"/>
      <c r="K36" s="4"/>
      <c r="L36" s="4"/>
      <c r="M36" s="4"/>
      <c r="N36" s="26"/>
    </row>
    <row r="37" spans="1:14" ht="13" x14ac:dyDescent="0.3">
      <c r="A37" s="5" t="s">
        <v>4</v>
      </c>
      <c r="B37" s="28">
        <f>B65</f>
        <v>207890310.89000002</v>
      </c>
      <c r="C37" s="28">
        <f t="shared" ref="C37:M37" si="7">C65</f>
        <v>175316159.30000001</v>
      </c>
      <c r="D37" s="28">
        <f t="shared" si="7"/>
        <v>168429455.67000002</v>
      </c>
      <c r="E37" s="28">
        <f t="shared" si="7"/>
        <v>186908541.14999995</v>
      </c>
      <c r="F37" s="28">
        <f t="shared" si="7"/>
        <v>199171788.32000002</v>
      </c>
      <c r="G37" s="28">
        <f t="shared" si="7"/>
        <v>185032110.75000003</v>
      </c>
      <c r="H37" s="28">
        <f t="shared" si="7"/>
        <v>184760580.49000001</v>
      </c>
      <c r="I37" s="28">
        <f t="shared" si="7"/>
        <v>188307216.96000001</v>
      </c>
      <c r="J37" s="28">
        <f t="shared" si="7"/>
        <v>185850793.41000003</v>
      </c>
      <c r="K37" s="28">
        <f t="shared" si="7"/>
        <v>199749497.42000002</v>
      </c>
      <c r="L37" s="28">
        <f t="shared" si="7"/>
        <v>194513464.73999998</v>
      </c>
      <c r="M37" s="28">
        <f t="shared" si="7"/>
        <v>188794688.14999998</v>
      </c>
      <c r="N37" s="26"/>
    </row>
    <row r="38" spans="1:14" ht="13" x14ac:dyDescent="0.3">
      <c r="A38" s="34" t="s">
        <v>5</v>
      </c>
      <c r="B38" s="30">
        <f t="shared" ref="B38:M39" si="8">B66</f>
        <v>522065000.12999982</v>
      </c>
      <c r="C38" s="30">
        <f t="shared" si="8"/>
        <v>494574214.62000006</v>
      </c>
      <c r="D38" s="30">
        <f t="shared" si="8"/>
        <v>426684745.96999997</v>
      </c>
      <c r="E38" s="30">
        <f t="shared" si="8"/>
        <v>467086973.93999994</v>
      </c>
      <c r="F38" s="30">
        <f t="shared" si="8"/>
        <v>507253741.68999982</v>
      </c>
      <c r="G38" s="30">
        <f t="shared" si="8"/>
        <v>508872377.67999989</v>
      </c>
      <c r="H38" s="30">
        <f t="shared" si="8"/>
        <v>462086316.0800001</v>
      </c>
      <c r="I38" s="30">
        <f t="shared" si="8"/>
        <v>494055173.54999995</v>
      </c>
      <c r="J38" s="30">
        <f t="shared" si="8"/>
        <v>530149525.46000004</v>
      </c>
      <c r="K38" s="30">
        <f t="shared" si="8"/>
        <v>531676828.00999993</v>
      </c>
      <c r="L38" s="30">
        <f t="shared" si="8"/>
        <v>513175110.30999994</v>
      </c>
      <c r="M38" s="30">
        <f t="shared" si="8"/>
        <v>496244855.84999996</v>
      </c>
      <c r="N38" s="26"/>
    </row>
    <row r="39" spans="1:14" ht="13" x14ac:dyDescent="0.3">
      <c r="A39" s="9" t="s">
        <v>6</v>
      </c>
      <c r="B39" s="32">
        <f t="shared" si="8"/>
        <v>716407782.46000004</v>
      </c>
      <c r="C39" s="32">
        <f t="shared" si="8"/>
        <v>647333203.33000016</v>
      </c>
      <c r="D39" s="32">
        <f t="shared" si="8"/>
        <v>618457645.33999991</v>
      </c>
      <c r="E39" s="32">
        <f t="shared" si="8"/>
        <v>623868655.93000007</v>
      </c>
      <c r="F39" s="32">
        <f t="shared" si="8"/>
        <v>695300571.15000021</v>
      </c>
      <c r="G39" s="32">
        <f t="shared" si="8"/>
        <v>687922232.56999993</v>
      </c>
      <c r="H39" s="32">
        <f t="shared" si="8"/>
        <v>700886904.82999992</v>
      </c>
      <c r="I39" s="32">
        <f t="shared" si="8"/>
        <v>704215670.14000022</v>
      </c>
      <c r="J39" s="32">
        <f t="shared" si="8"/>
        <v>787188713.95000005</v>
      </c>
      <c r="K39" s="32">
        <f t="shared" si="8"/>
        <v>810233878.78999996</v>
      </c>
      <c r="L39" s="32">
        <f t="shared" si="8"/>
        <v>748167091.44999993</v>
      </c>
      <c r="M39" s="32">
        <f t="shared" si="8"/>
        <v>692599928.15999985</v>
      </c>
      <c r="N39" s="26"/>
    </row>
    <row r="40" spans="1:14" x14ac:dyDescent="0.25">
      <c r="B40" s="33"/>
      <c r="C40" s="33"/>
      <c r="D40" s="33"/>
      <c r="E40" s="33"/>
      <c r="F40" s="33"/>
      <c r="G40" s="33"/>
      <c r="H40" s="33"/>
      <c r="I40" s="33"/>
      <c r="J40" s="33"/>
      <c r="K40" s="33"/>
      <c r="L40" s="33"/>
      <c r="M40" s="33"/>
    </row>
    <row r="41" spans="1:14" x14ac:dyDescent="0.25">
      <c r="B41" s="33"/>
      <c r="C41" s="33"/>
      <c r="D41" s="33"/>
      <c r="E41" s="33"/>
      <c r="F41" s="33"/>
      <c r="G41" s="33"/>
      <c r="H41" s="33"/>
      <c r="I41" s="33"/>
      <c r="J41" s="33"/>
      <c r="K41" s="33"/>
      <c r="L41" s="33"/>
      <c r="M41" s="33"/>
    </row>
    <row r="42" spans="1:14" ht="28.5" customHeight="1" x14ac:dyDescent="0.25">
      <c r="A42" s="46" t="s">
        <v>22</v>
      </c>
      <c r="B42" s="47"/>
      <c r="C42" s="47"/>
      <c r="D42" s="47"/>
      <c r="E42" s="47"/>
      <c r="F42" s="47"/>
      <c r="G42" s="47"/>
      <c r="H42" s="47"/>
      <c r="I42" s="47"/>
      <c r="J42" s="47"/>
      <c r="K42" s="47"/>
      <c r="L42" s="47"/>
    </row>
    <row r="43" spans="1:14" x14ac:dyDescent="0.25">
      <c r="A43" s="40" t="s">
        <v>23</v>
      </c>
      <c r="B43" s="41"/>
      <c r="C43" s="41"/>
      <c r="D43" s="41"/>
      <c r="E43" s="41"/>
      <c r="F43" s="41"/>
      <c r="G43" s="41"/>
      <c r="H43" s="41"/>
      <c r="I43" s="41"/>
      <c r="J43" s="41"/>
      <c r="K43" s="41"/>
      <c r="L43" s="41"/>
    </row>
    <row r="44" spans="1:14" x14ac:dyDescent="0.25">
      <c r="A44" s="40"/>
      <c r="B44" s="41"/>
      <c r="C44" s="41"/>
      <c r="D44" s="41"/>
      <c r="E44" s="41"/>
      <c r="F44" s="41"/>
      <c r="G44" s="41"/>
      <c r="H44" s="41"/>
      <c r="I44" s="41"/>
      <c r="J44" s="41"/>
      <c r="K44" s="41"/>
      <c r="L44" s="41"/>
    </row>
    <row r="45" spans="1:14" hidden="1" x14ac:dyDescent="0.25"/>
    <row r="46" spans="1:14" hidden="1" x14ac:dyDescent="0.25">
      <c r="B46">
        <f>$B$70</f>
        <v>20204</v>
      </c>
      <c r="C46">
        <f>IF(RIGHT($B$70,1)*1=1,(LEFT($B$70,4)-1&amp;"4")*1, $B$70-1)</f>
        <v>20203</v>
      </c>
      <c r="D46">
        <f>IF(RIGHT(C46,1)*1=1,(LEFT(C46,4)-1&amp;"4")*1, C46-1)</f>
        <v>20202</v>
      </c>
      <c r="E46">
        <f t="shared" ref="E46:M46" si="9">IF(RIGHT(D46,1)*1=1,(LEFT(D46,4)-1&amp;"4")*1, D46-1)</f>
        <v>20201</v>
      </c>
      <c r="F46">
        <f t="shared" si="9"/>
        <v>20194</v>
      </c>
      <c r="G46">
        <f t="shared" si="9"/>
        <v>20193</v>
      </c>
      <c r="H46">
        <f t="shared" si="9"/>
        <v>20192</v>
      </c>
      <c r="I46">
        <f t="shared" si="9"/>
        <v>20191</v>
      </c>
      <c r="J46">
        <f t="shared" si="9"/>
        <v>20184</v>
      </c>
      <c r="K46">
        <f t="shared" si="9"/>
        <v>20183</v>
      </c>
      <c r="L46">
        <f t="shared" si="9"/>
        <v>20182</v>
      </c>
      <c r="M46">
        <f t="shared" si="9"/>
        <v>20181</v>
      </c>
    </row>
    <row r="47" spans="1:14" hidden="1" x14ac:dyDescent="0.25">
      <c r="B47" s="35">
        <v>68</v>
      </c>
      <c r="C47" s="25">
        <f>B47-1</f>
        <v>67</v>
      </c>
      <c r="D47" s="25">
        <f t="shared" ref="D47:M47" si="10">C47-1</f>
        <v>66</v>
      </c>
      <c r="E47" s="25">
        <f t="shared" si="10"/>
        <v>65</v>
      </c>
      <c r="F47" s="25">
        <f t="shared" si="10"/>
        <v>64</v>
      </c>
      <c r="G47" s="25">
        <f t="shared" si="10"/>
        <v>63</v>
      </c>
      <c r="H47" s="25">
        <f t="shared" si="10"/>
        <v>62</v>
      </c>
      <c r="I47" s="25">
        <f t="shared" si="10"/>
        <v>61</v>
      </c>
      <c r="J47" s="25">
        <f t="shared" si="10"/>
        <v>60</v>
      </c>
      <c r="K47" s="25">
        <f t="shared" si="10"/>
        <v>59</v>
      </c>
      <c r="L47" s="25">
        <f t="shared" si="10"/>
        <v>58</v>
      </c>
      <c r="M47" s="25">
        <f t="shared" si="10"/>
        <v>57</v>
      </c>
    </row>
    <row r="48" spans="1:14" hidden="1" x14ac:dyDescent="0.25">
      <c r="A48" s="13" t="s">
        <v>8</v>
      </c>
      <c r="B48" s="28">
        <v>206290803.33000004</v>
      </c>
      <c r="C48" s="28">
        <v>188631029.44000003</v>
      </c>
      <c r="D48" s="28">
        <v>153050967.79999998</v>
      </c>
      <c r="E48" s="28">
        <v>186701645.08999997</v>
      </c>
      <c r="F48" s="28">
        <v>181725459.99000001</v>
      </c>
      <c r="G48" s="28">
        <v>194961729.04999998</v>
      </c>
      <c r="H48" s="28">
        <v>225156228.02000001</v>
      </c>
      <c r="I48" s="28">
        <v>215150262.88000005</v>
      </c>
      <c r="J48" s="28">
        <v>226845730.48999992</v>
      </c>
      <c r="K48" s="28">
        <v>223943905.70999998</v>
      </c>
      <c r="L48" s="28">
        <v>220964204.88000005</v>
      </c>
      <c r="M48" s="28">
        <v>201234751.92000002</v>
      </c>
    </row>
    <row r="49" spans="1:13" hidden="1" x14ac:dyDescent="0.25">
      <c r="A49" s="15" t="s">
        <v>24</v>
      </c>
      <c r="B49" s="28">
        <v>924160324.78999972</v>
      </c>
      <c r="C49" s="28">
        <v>846768706.46000004</v>
      </c>
      <c r="D49" s="28">
        <v>824990594.3599999</v>
      </c>
      <c r="E49" s="28">
        <v>778838736.28999996</v>
      </c>
      <c r="F49" s="28">
        <v>894966767.94000006</v>
      </c>
      <c r="G49" s="28">
        <v>867985884.78999996</v>
      </c>
      <c r="H49" s="28">
        <v>784754776.62000024</v>
      </c>
      <c r="I49" s="28">
        <v>808965908.94999981</v>
      </c>
      <c r="J49" s="28">
        <v>923803883.61000073</v>
      </c>
      <c r="K49" s="28">
        <v>983348730.41000056</v>
      </c>
      <c r="L49" s="28">
        <v>886198716.53000033</v>
      </c>
      <c r="M49" s="28">
        <v>831916345.17999959</v>
      </c>
    </row>
    <row r="50" spans="1:13" hidden="1" x14ac:dyDescent="0.25">
      <c r="A50" s="13" t="s">
        <v>10</v>
      </c>
      <c r="B50" s="28">
        <v>233508794.63</v>
      </c>
      <c r="C50" s="28">
        <v>210022656.29000002</v>
      </c>
      <c r="D50" s="28">
        <v>142805365.77999997</v>
      </c>
      <c r="E50" s="28">
        <v>228439380.17000008</v>
      </c>
      <c r="F50" s="28">
        <v>226118065.11000007</v>
      </c>
      <c r="G50" s="28">
        <v>224808050.57999992</v>
      </c>
      <c r="H50" s="28">
        <v>231234747.44999999</v>
      </c>
      <c r="I50" s="28">
        <v>248372310.03999996</v>
      </c>
      <c r="J50" s="28">
        <v>232304961.68000001</v>
      </c>
      <c r="K50" s="28">
        <v>242915715.06999999</v>
      </c>
      <c r="L50" s="28">
        <v>244929203.15000004</v>
      </c>
      <c r="M50" s="28">
        <v>234691921.62000009</v>
      </c>
    </row>
    <row r="51" spans="1:13" hidden="1" x14ac:dyDescent="0.25">
      <c r="A51" s="17" t="s">
        <v>11</v>
      </c>
      <c r="B51" s="28">
        <v>82403170.730000004</v>
      </c>
      <c r="C51" s="28">
        <v>71801185.059999987</v>
      </c>
      <c r="D51" s="28">
        <v>92724919.039999992</v>
      </c>
      <c r="E51" s="28">
        <v>83884409.469999999</v>
      </c>
      <c r="F51" s="28">
        <v>98915808.119999975</v>
      </c>
      <c r="G51" s="28">
        <v>94071056.580000013</v>
      </c>
      <c r="H51" s="28">
        <v>106588049.31000003</v>
      </c>
      <c r="I51" s="28">
        <v>114089578.78000002</v>
      </c>
      <c r="J51" s="28">
        <v>120234457.04000004</v>
      </c>
      <c r="K51" s="28">
        <v>91451853.030000016</v>
      </c>
      <c r="L51" s="28">
        <v>103763541.94000001</v>
      </c>
      <c r="M51" s="28">
        <v>109796453.44000001</v>
      </c>
    </row>
    <row r="52" spans="1:13" hidden="1" x14ac:dyDescent="0.25"/>
    <row r="53" spans="1:13" hidden="1" x14ac:dyDescent="0.25">
      <c r="A53" s="20" t="s">
        <v>13</v>
      </c>
      <c r="B53" s="28">
        <v>449332479.05000001</v>
      </c>
      <c r="C53" s="28">
        <v>460452040.30000019</v>
      </c>
      <c r="D53" s="28">
        <v>368847888.83000004</v>
      </c>
      <c r="E53" s="28">
        <v>487064233.76999986</v>
      </c>
      <c r="F53" s="28">
        <v>471493906.59999996</v>
      </c>
      <c r="G53" s="28">
        <v>496596639.99000037</v>
      </c>
      <c r="H53" s="28">
        <v>479702382.53999984</v>
      </c>
      <c r="I53" s="28">
        <v>528673884.00000012</v>
      </c>
      <c r="J53" s="28">
        <v>515042211.14853978</v>
      </c>
      <c r="K53" s="28">
        <v>476801629.30741119</v>
      </c>
      <c r="L53" s="28">
        <v>508705698.09999979</v>
      </c>
      <c r="M53" s="28">
        <v>470246522.51000011</v>
      </c>
    </row>
    <row r="54" spans="1:13" hidden="1" x14ac:dyDescent="0.25">
      <c r="A54" s="21" t="s">
        <v>25</v>
      </c>
      <c r="B54" s="28">
        <v>914933002.10999787</v>
      </c>
      <c r="C54" s="28">
        <v>779330709.28000021</v>
      </c>
      <c r="D54" s="28">
        <v>772062309.24000037</v>
      </c>
      <c r="E54" s="28">
        <v>703268083.8300004</v>
      </c>
      <c r="F54" s="28">
        <v>834865448.59999979</v>
      </c>
      <c r="G54" s="28">
        <v>793118060.08999991</v>
      </c>
      <c r="H54" s="28">
        <v>780392943.87000036</v>
      </c>
      <c r="I54" s="28">
        <v>764867032.86999536</v>
      </c>
      <c r="J54" s="28">
        <v>897707115.58146632</v>
      </c>
      <c r="K54" s="28">
        <v>967700921.73815584</v>
      </c>
      <c r="L54" s="28">
        <v>854843637.52000082</v>
      </c>
      <c r="M54" s="28">
        <v>821609004.87000275</v>
      </c>
    </row>
    <row r="55" spans="1:13" hidden="1" x14ac:dyDescent="0.25">
      <c r="A55" s="22" t="s">
        <v>15</v>
      </c>
      <c r="B55" s="28">
        <v>82097612.319999993</v>
      </c>
      <c r="C55" s="28">
        <v>77450864.569999978</v>
      </c>
      <c r="D55" s="28">
        <v>72661712.139999986</v>
      </c>
      <c r="E55" s="28">
        <v>87531916.150000006</v>
      </c>
      <c r="F55" s="28">
        <v>95366802.470000014</v>
      </c>
      <c r="G55" s="28">
        <v>92112077.50999999</v>
      </c>
      <c r="H55" s="28">
        <v>87638368.060000002</v>
      </c>
      <c r="I55" s="28">
        <v>93037143.780000001</v>
      </c>
      <c r="J55" s="28">
        <v>90439706.089992806</v>
      </c>
      <c r="K55" s="28">
        <v>97157653.57443364</v>
      </c>
      <c r="L55" s="28">
        <v>92306330.879999965</v>
      </c>
      <c r="M55" s="28">
        <v>85783944.779999971</v>
      </c>
    </row>
    <row r="56" spans="1:13" hidden="1" x14ac:dyDescent="0.25"/>
    <row r="57" spans="1:13" hidden="1" x14ac:dyDescent="0.25">
      <c r="C57" s="36"/>
      <c r="D57" s="36"/>
      <c r="E57" s="36"/>
      <c r="F57" s="36"/>
      <c r="G57" s="36"/>
      <c r="H57" s="36"/>
      <c r="I57" s="36"/>
      <c r="J57" s="36"/>
      <c r="K57" s="36"/>
      <c r="L57" s="36"/>
      <c r="M57" s="36"/>
    </row>
    <row r="58" spans="1:13" hidden="1" x14ac:dyDescent="0.25">
      <c r="B58" s="25"/>
      <c r="C58" s="25"/>
      <c r="D58" s="25"/>
      <c r="E58" s="25"/>
      <c r="F58" s="25"/>
      <c r="G58" s="25"/>
      <c r="H58" s="25"/>
      <c r="I58" s="25"/>
      <c r="J58" s="25"/>
      <c r="K58" s="25"/>
      <c r="L58" s="25"/>
      <c r="M58" s="25"/>
    </row>
    <row r="59" spans="1:13" hidden="1" x14ac:dyDescent="0.25">
      <c r="A59" s="27" t="s">
        <v>17</v>
      </c>
      <c r="B59" s="28">
        <v>491272350.97293949</v>
      </c>
      <c r="C59" s="28">
        <v>419661663.80961293</v>
      </c>
      <c r="D59" s="28">
        <v>327532365.05524206</v>
      </c>
      <c r="E59" s="28">
        <v>442378288.71230131</v>
      </c>
      <c r="F59" s="28">
        <v>463697388.9712528</v>
      </c>
      <c r="G59" s="28">
        <v>446833219.91329122</v>
      </c>
      <c r="H59" s="28">
        <v>441238270.92880625</v>
      </c>
      <c r="I59" s="28">
        <v>466320481.08773541</v>
      </c>
      <c r="J59" s="28">
        <v>480291923.41579968</v>
      </c>
      <c r="K59" s="28">
        <v>464935711.77984953</v>
      </c>
      <c r="L59" s="28">
        <v>458595936.55905986</v>
      </c>
      <c r="M59" s="28">
        <v>440476459.41300404</v>
      </c>
    </row>
    <row r="60" spans="1:13" hidden="1" x14ac:dyDescent="0.25">
      <c r="A60" s="37" t="s">
        <v>26</v>
      </c>
      <c r="B60" s="28">
        <v>187945824.26503938</v>
      </c>
      <c r="C60" s="28">
        <v>171782604.39247644</v>
      </c>
      <c r="D60" s="28">
        <v>158519925.52930865</v>
      </c>
      <c r="E60" s="28">
        <v>133434510.13017295</v>
      </c>
      <c r="F60" s="28">
        <v>154350502.39244875</v>
      </c>
      <c r="G60" s="28">
        <v>153761130.7823199</v>
      </c>
      <c r="H60" s="28">
        <v>138831406.42919859</v>
      </c>
      <c r="I60" s="28">
        <v>145698005.06854266</v>
      </c>
      <c r="J60" s="28">
        <v>166778131.00585723</v>
      </c>
      <c r="K60" s="28">
        <v>167799743.24812099</v>
      </c>
      <c r="L60" s="28">
        <v>155357047.02215493</v>
      </c>
      <c r="M60" s="28">
        <v>145929010.57232958</v>
      </c>
    </row>
    <row r="61" spans="1:13" hidden="1" x14ac:dyDescent="0.25">
      <c r="A61" s="27" t="s">
        <v>19</v>
      </c>
      <c r="B61" s="28">
        <v>154428511.32840151</v>
      </c>
      <c r="C61" s="28">
        <v>147408096.65660024</v>
      </c>
      <c r="D61" s="28">
        <v>125633830.48608063</v>
      </c>
      <c r="E61" s="28">
        <v>131999622.01649208</v>
      </c>
      <c r="F61" s="28">
        <v>157246831.23136789</v>
      </c>
      <c r="G61" s="28">
        <v>157770234.20921087</v>
      </c>
      <c r="H61" s="28">
        <v>163669590.63612193</v>
      </c>
      <c r="I61" s="28">
        <v>163319084.78277639</v>
      </c>
      <c r="J61" s="28">
        <v>174911762.91088831</v>
      </c>
      <c r="K61" s="28">
        <v>208563794.89722461</v>
      </c>
      <c r="L61" s="28">
        <v>204486134.1376901</v>
      </c>
      <c r="M61" s="28">
        <v>188735743.09647825</v>
      </c>
    </row>
    <row r="62" spans="1:13" hidden="1" x14ac:dyDescent="0.25">
      <c r="A62" s="29" t="s">
        <v>20</v>
      </c>
      <c r="B62" s="28">
        <v>348315460.36857349</v>
      </c>
      <c r="C62" s="28">
        <v>326353317.90103024</v>
      </c>
      <c r="D62" s="28">
        <v>346419401.29120576</v>
      </c>
      <c r="E62" s="28">
        <v>315439206.7000851</v>
      </c>
      <c r="F62" s="28">
        <v>341157489.41039479</v>
      </c>
      <c r="G62" s="28">
        <v>348498606.04319054</v>
      </c>
      <c r="H62" s="28">
        <v>357655489.69115102</v>
      </c>
      <c r="I62" s="28">
        <v>354751229.01396096</v>
      </c>
      <c r="J62" s="28">
        <v>382991390.45621979</v>
      </c>
      <c r="K62" s="28">
        <v>401432153.03657699</v>
      </c>
      <c r="L62" s="28">
        <v>406087436.28807634</v>
      </c>
      <c r="M62" s="28">
        <v>368813923.28687215</v>
      </c>
    </row>
    <row r="63" spans="1:13" hidden="1" x14ac:dyDescent="0.25">
      <c r="A63" s="31" t="s">
        <v>27</v>
      </c>
      <c r="B63" s="28">
        <v>264400946.54504606</v>
      </c>
      <c r="C63" s="28">
        <v>252017894.49028</v>
      </c>
      <c r="D63" s="28">
        <v>255466324.61816287</v>
      </c>
      <c r="E63" s="28">
        <v>254612543.46094865</v>
      </c>
      <c r="F63" s="28">
        <v>285273889.15453571</v>
      </c>
      <c r="G63" s="28">
        <v>274963530.05198753</v>
      </c>
      <c r="H63" s="28">
        <v>246339043.71472144</v>
      </c>
      <c r="I63" s="28">
        <v>256489260.69698507</v>
      </c>
      <c r="J63" s="28">
        <v>298215825.03123504</v>
      </c>
      <c r="K63" s="28">
        <v>298928801.258228</v>
      </c>
      <c r="L63" s="28">
        <v>231329112.4930186</v>
      </c>
      <c r="M63" s="28">
        <v>233684335.79131597</v>
      </c>
    </row>
    <row r="64" spans="1:13" hidden="1" x14ac:dyDescent="0.25">
      <c r="B64" s="28"/>
    </row>
    <row r="65" spans="1:13" hidden="1" x14ac:dyDescent="0.25">
      <c r="A65" s="5" t="s">
        <v>28</v>
      </c>
      <c r="B65" s="28">
        <v>207890310.89000002</v>
      </c>
      <c r="C65" s="28">
        <v>175316159.30000001</v>
      </c>
      <c r="D65" s="28">
        <v>168429455.67000002</v>
      </c>
      <c r="E65" s="28">
        <v>186908541.14999995</v>
      </c>
      <c r="F65" s="28">
        <v>199171788.32000002</v>
      </c>
      <c r="G65" s="28">
        <v>185032110.75000003</v>
      </c>
      <c r="H65" s="28">
        <v>184760580.49000001</v>
      </c>
      <c r="I65" s="28">
        <v>188307216.96000001</v>
      </c>
      <c r="J65" s="28">
        <v>185850793.41000003</v>
      </c>
      <c r="K65" s="28">
        <v>199749497.42000002</v>
      </c>
      <c r="L65" s="28">
        <v>194513464.73999998</v>
      </c>
      <c r="M65" s="28">
        <v>188794688.14999998</v>
      </c>
    </row>
    <row r="66" spans="1:13" hidden="1" x14ac:dyDescent="0.25">
      <c r="A66" s="34" t="s">
        <v>29</v>
      </c>
      <c r="B66" s="28">
        <v>522065000.12999982</v>
      </c>
      <c r="C66" s="28">
        <v>494574214.62000006</v>
      </c>
      <c r="D66" s="28">
        <v>426684745.96999997</v>
      </c>
      <c r="E66" s="28">
        <v>467086973.93999994</v>
      </c>
      <c r="F66" s="28">
        <v>507253741.68999982</v>
      </c>
      <c r="G66" s="28">
        <v>508872377.67999989</v>
      </c>
      <c r="H66" s="28">
        <v>462086316.0800001</v>
      </c>
      <c r="I66" s="28">
        <v>494055173.54999995</v>
      </c>
      <c r="J66" s="28">
        <v>530149525.46000004</v>
      </c>
      <c r="K66" s="28">
        <v>531676828.00999993</v>
      </c>
      <c r="L66" s="28">
        <v>513175110.30999994</v>
      </c>
      <c r="M66" s="28">
        <v>496244855.84999996</v>
      </c>
    </row>
    <row r="67" spans="1:13" hidden="1" x14ac:dyDescent="0.25">
      <c r="A67" s="9" t="s">
        <v>30</v>
      </c>
      <c r="B67" s="28">
        <v>716407782.46000004</v>
      </c>
      <c r="C67" s="28">
        <v>647333203.33000016</v>
      </c>
      <c r="D67" s="28">
        <v>618457645.33999991</v>
      </c>
      <c r="E67" s="28">
        <v>623868655.93000007</v>
      </c>
      <c r="F67" s="28">
        <v>695300571.15000021</v>
      </c>
      <c r="G67" s="28">
        <v>687922232.56999993</v>
      </c>
      <c r="H67" s="28">
        <v>700886904.82999992</v>
      </c>
      <c r="I67" s="28">
        <v>704215670.14000022</v>
      </c>
      <c r="J67" s="28">
        <v>787188713.95000005</v>
      </c>
      <c r="K67" s="28">
        <v>810233878.78999996</v>
      </c>
      <c r="L67" s="28">
        <v>748167091.44999993</v>
      </c>
      <c r="M67" s="28">
        <v>692599928.15999985</v>
      </c>
    </row>
    <row r="68" spans="1:13" hidden="1" x14ac:dyDescent="0.25"/>
    <row r="69" spans="1:13" hidden="1" x14ac:dyDescent="0.25"/>
    <row r="70" spans="1:13" hidden="1" x14ac:dyDescent="0.25">
      <c r="A70" t="s">
        <v>31</v>
      </c>
      <c r="B70" s="38">
        <v>20204</v>
      </c>
      <c r="D70" s="38" t="s">
        <v>32</v>
      </c>
    </row>
    <row r="71" spans="1:13" hidden="1" x14ac:dyDescent="0.25"/>
    <row r="72" spans="1:13" hidden="1" x14ac:dyDescent="0.25"/>
    <row r="73" spans="1:13" hidden="1" x14ac:dyDescent="0.25">
      <c r="A73">
        <v>20182</v>
      </c>
      <c r="B73" t="s">
        <v>33</v>
      </c>
    </row>
    <row r="74" spans="1:13" hidden="1" x14ac:dyDescent="0.25">
      <c r="A74">
        <v>20181</v>
      </c>
      <c r="B74" t="s">
        <v>34</v>
      </c>
    </row>
    <row r="75" spans="1:13" hidden="1" x14ac:dyDescent="0.25">
      <c r="A75">
        <v>20174</v>
      </c>
      <c r="B75" t="s">
        <v>35</v>
      </c>
    </row>
    <row r="76" spans="1:13" hidden="1" x14ac:dyDescent="0.25">
      <c r="A76">
        <v>20173</v>
      </c>
      <c r="B76" t="s">
        <v>36</v>
      </c>
    </row>
    <row r="77" spans="1:13" hidden="1" x14ac:dyDescent="0.25">
      <c r="A77">
        <v>20172</v>
      </c>
      <c r="B77" t="s">
        <v>37</v>
      </c>
    </row>
    <row r="78" spans="1:13" hidden="1" x14ac:dyDescent="0.25">
      <c r="A78">
        <v>20171</v>
      </c>
      <c r="B78" t="s">
        <v>38</v>
      </c>
    </row>
    <row r="79" spans="1:13" hidden="1" x14ac:dyDescent="0.25">
      <c r="A79">
        <v>20164</v>
      </c>
      <c r="B79" t="s">
        <v>39</v>
      </c>
    </row>
    <row r="80" spans="1:13" hidden="1" x14ac:dyDescent="0.25">
      <c r="A80">
        <v>20163</v>
      </c>
      <c r="B80" t="s">
        <v>40</v>
      </c>
    </row>
    <row r="81" spans="1:2" hidden="1" x14ac:dyDescent="0.25">
      <c r="A81">
        <v>20162</v>
      </c>
      <c r="B81" t="s">
        <v>41</v>
      </c>
    </row>
    <row r="82" spans="1:2" hidden="1" x14ac:dyDescent="0.25">
      <c r="A82">
        <v>20161</v>
      </c>
      <c r="B82" t="s">
        <v>42</v>
      </c>
    </row>
    <row r="83" spans="1:2" hidden="1" x14ac:dyDescent="0.25">
      <c r="A83">
        <v>20154</v>
      </c>
      <c r="B83" t="s">
        <v>43</v>
      </c>
    </row>
    <row r="84" spans="1:2" hidden="1" x14ac:dyDescent="0.25">
      <c r="A84">
        <v>20153</v>
      </c>
      <c r="B84" t="s">
        <v>44</v>
      </c>
    </row>
    <row r="85" spans="1:2" hidden="1" x14ac:dyDescent="0.25">
      <c r="A85">
        <v>20183</v>
      </c>
      <c r="B85" s="39" t="s">
        <v>45</v>
      </c>
    </row>
    <row r="86" spans="1:2" hidden="1" x14ac:dyDescent="0.25">
      <c r="A86">
        <v>20184</v>
      </c>
      <c r="B86" s="39" t="s">
        <v>46</v>
      </c>
    </row>
    <row r="87" spans="1:2" hidden="1" x14ac:dyDescent="0.25">
      <c r="A87">
        <v>20191</v>
      </c>
      <c r="B87" s="39" t="s">
        <v>47</v>
      </c>
    </row>
    <row r="88" spans="1:2" hidden="1" x14ac:dyDescent="0.25">
      <c r="A88">
        <v>20192</v>
      </c>
      <c r="B88" s="39" t="s">
        <v>48</v>
      </c>
    </row>
    <row r="89" spans="1:2" hidden="1" x14ac:dyDescent="0.25">
      <c r="A89">
        <v>20193</v>
      </c>
      <c r="B89" s="39" t="s">
        <v>49</v>
      </c>
    </row>
    <row r="90" spans="1:2" hidden="1" x14ac:dyDescent="0.25">
      <c r="A90">
        <v>20194</v>
      </c>
      <c r="B90" s="39" t="s">
        <v>50</v>
      </c>
    </row>
    <row r="91" spans="1:2" hidden="1" x14ac:dyDescent="0.25">
      <c r="A91">
        <v>20201</v>
      </c>
      <c r="B91" s="39" t="s">
        <v>51</v>
      </c>
    </row>
    <row r="92" spans="1:2" hidden="1" x14ac:dyDescent="0.25">
      <c r="A92">
        <v>20202</v>
      </c>
      <c r="B92" s="39" t="s">
        <v>52</v>
      </c>
    </row>
    <row r="93" spans="1:2" hidden="1" x14ac:dyDescent="0.25">
      <c r="A93">
        <v>20203</v>
      </c>
      <c r="B93" s="39" t="s">
        <v>53</v>
      </c>
    </row>
    <row r="94" spans="1:2" hidden="1" x14ac:dyDescent="0.25">
      <c r="A94">
        <v>20204</v>
      </c>
      <c r="B94" s="39" t="s">
        <v>54</v>
      </c>
    </row>
    <row r="95" spans="1:2" hidden="1" x14ac:dyDescent="0.25"/>
    <row r="96" spans="1:2" hidden="1" x14ac:dyDescent="0.25"/>
  </sheetData>
  <mergeCells count="8">
    <mergeCell ref="A43:L43"/>
    <mergeCell ref="A44:L44"/>
    <mergeCell ref="A1:L1"/>
    <mergeCell ref="A2:L2"/>
    <mergeCell ref="B5:C5"/>
    <mergeCell ref="B24:M24"/>
    <mergeCell ref="B34:M34"/>
    <mergeCell ref="A42:L42"/>
  </mergeCells>
  <pageMargins left="0.7" right="0.7" top="0.75" bottom="0.75" header="0.3" footer="0.3"/>
  <pageSetup scale="5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 Breakout</vt:lpstr>
    </vt:vector>
  </TitlesOfParts>
  <Company>ONSEMI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Vibhuti Nayar</dc:creator>
  <cp:lastModifiedBy>Feliciano, Maricel S.</cp:lastModifiedBy>
  <dcterms:created xsi:type="dcterms:W3CDTF">2021-01-21T21:24:28Z</dcterms:created>
  <dcterms:modified xsi:type="dcterms:W3CDTF">2021-01-30T00:46:15Z</dcterms:modified>
</cp:coreProperties>
</file>